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8_{81BEE9AB-70FB-4758-80FE-2AFA10F263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5" sheetId="2" r:id="rId1"/>
    <sheet name="Příloha 5 B" sheetId="1" r:id="rId2"/>
    <sheet name="Příloha 5 C" sheetId="3" r:id="rId3"/>
  </sheets>
  <externalReferences>
    <externalReference r:id="rId4"/>
    <externalReference r:id="rId5"/>
  </externalReferences>
  <definedNames>
    <definedName name="ACwvu.Skryté." localSheetId="0" hidden="1">#REF!</definedName>
    <definedName name="ACwvu.Skryté." hidden="1">#REF!</definedName>
    <definedName name="ANT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AP_IFS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AV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CCTV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cisloobjektu">'[1]Krycí list VŘ - 1. část'!$A$5</definedName>
    <definedName name="cislostavby">'[1]Krycí list VŘ - 1. část'!$A$7</definedName>
    <definedName name="Datum">'[1]Krycí list VŘ - 1. část'!$B$27</definedName>
    <definedName name="Dil">'[1]Rekapitulace VŘ - 1. část'!$A$6</definedName>
    <definedName name="Divize">[2]ERCN!$F$2</definedName>
    <definedName name="Dodavka">'[1]Rekapitulace VŘ - 1. část'!$G$13</definedName>
    <definedName name="Dodavka0" localSheetId="0">'[1]Položky VŘ - 1. část'!#REF!</definedName>
    <definedName name="Dodavka0">'[1]Položky VŘ - 1. část'!#REF!</definedName>
    <definedName name="DT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EKV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Elektromontáže" localSheetId="0">#REF!</definedName>
    <definedName name="Elektromontáže">#REF!</definedName>
    <definedName name="Excel_BuiltIn_Print_Titles_2" localSheetId="0">#REF!</definedName>
    <definedName name="Excel_BuiltIn_Print_Titles_2">#REF!</definedName>
    <definedName name="Excel_BuiltIn_Print_Titles_2_1" localSheetId="0">#REF!</definedName>
    <definedName name="Excel_BuiltIn_Print_Titles_2_1">#REF!</definedName>
    <definedName name="Hod.sazba" localSheetId="0">[2]Csl!#REF!</definedName>
    <definedName name="Hod.sazba">[2]Csl!#REF!</definedName>
    <definedName name="HSV">'[1]Rekapitulace VŘ - 1. část'!$E$13</definedName>
    <definedName name="HSV0" localSheetId="0">'[1]Položky VŘ - 1. část'!#REF!</definedName>
    <definedName name="HSV0">'[1]Položky VŘ - 1. část'!#REF!</definedName>
    <definedName name="HZS">'[1]Rekapitulace VŘ - 1. část'!$I$13</definedName>
    <definedName name="HZS0" localSheetId="0">'[1]Položky VŘ - 1. část'!#REF!</definedName>
    <definedName name="HZS0">'[1]Položky VŘ - 1. část'!#REF!</definedName>
    <definedName name="Interní_dodávky">'[2]C. Interní dodávky'!$F$1</definedName>
    <definedName name="JKSO">'[1]Krycí list VŘ - 1. část'!$G$2</definedName>
    <definedName name="kab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kab_přístavba_OLOVOLIS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l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Materiál_mimo_skup">'[2]A. Materiál'!$G$3</definedName>
    <definedName name="Materiál_ve_skup">'[2]A. Materiál'!$G$1</definedName>
    <definedName name="MJ">'[1]Krycí list VŘ - 1. část'!$G$5</definedName>
    <definedName name="moje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Mont">'[1]Rekapitulace VŘ - 1. část'!$H$13</definedName>
    <definedName name="Montaz0" localSheetId="0">'[1]Položky VŘ - 1. část'!#REF!</definedName>
    <definedName name="Montaz0">'[1]Položky VŘ - 1. část'!#REF!</definedName>
    <definedName name="MR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azevDilu">'[1]Rekapitulace VŘ - 1. část'!$B$6</definedName>
    <definedName name="nazevobjektu">'[1]Krycí list VŘ - 1. část'!$C$5</definedName>
    <definedName name="nazevstavby">'[1]Krycí list VŘ - 1. část'!$C$7</definedName>
    <definedName name="_xlnm.Print_Titles">NA()</definedName>
    <definedName name="nový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TB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Objednatel">'[1]Krycí list VŘ - 1. část'!$C$10</definedName>
    <definedName name="_xlnm.Print_Area" localSheetId="0">'Příloha 5'!$A$1:$E$30</definedName>
    <definedName name="_xlnm.Print_Area" localSheetId="1">'Příloha 5 B'!$A$1:$E$39</definedName>
    <definedName name="opt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optika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Ostatní_celkem">'[2]E. Ostatní'!$G$1</definedName>
    <definedName name="PocetMJ">'[1]Krycí list VŘ - 1. část'!$G$6</definedName>
    <definedName name="pok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Poznamka">'[1]Krycí list VŘ - 1. část'!$B$37</definedName>
    <definedName name="Projektant">'[1]Krycí list VŘ - 1. část'!$C$8</definedName>
    <definedName name="PSV">'[1]Rekapitulace VŘ - 1. část'!$F$13</definedName>
    <definedName name="PSV0" localSheetId="0">'[1]Položky VŘ - 1. část'!#REF!</definedName>
    <definedName name="PSV0">'[1]Položky VŘ - 1. část'!#REF!</definedName>
    <definedName name="Rezerva_zaruky">'[2]E. Ostatní'!$G$3</definedName>
    <definedName name="Rwvu.Skryté." localSheetId="0" hidden="1">#REF!</definedName>
    <definedName name="Rwvu.Skryté." hidden="1">#REF!</definedName>
    <definedName name="SazbaDPH1">'[1]Krycí list VŘ - 1. část'!$C$30</definedName>
    <definedName name="SazbaDPH2">'[1]Krycí list VŘ - 1. část'!$C$32</definedName>
    <definedName name="SloupecCC">'[1]Položky VŘ - 1. část'!$G$6</definedName>
    <definedName name="SloupecCisloPol">'[1]Položky VŘ - 1. část'!$B$6</definedName>
    <definedName name="SloupecJC">'[1]Položky VŘ - 1. část'!$F$6</definedName>
    <definedName name="SloupecMJ">'[1]Položky VŘ - 1. část'!$D$6</definedName>
    <definedName name="SloupecMnozstvi">'[1]Položky VŘ - 1. část'!$E$6</definedName>
    <definedName name="SloupecNazPol">'[1]Položky VŘ - 1. část'!$C$6</definedName>
    <definedName name="SloupecPC">'[1]Položky VŘ - 1. část'!$A$6</definedName>
    <definedName name="Služby_mimo_skup">'[2]B. Externí služby'!$G$3</definedName>
    <definedName name="Služby_ve_skup">'[2]B. Externí služby'!$G$1</definedName>
    <definedName name="STA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Swvu.Skryté." localSheetId="0" hidden="1">#REF!</definedName>
    <definedName name="Swvu.Skryté." hidden="1">#REF!</definedName>
    <definedName name="TRS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Typ" localSheetId="0">'[1]Položky VŘ - 1. část'!#REF!</definedName>
    <definedName name="Typ">'[1]Položky VŘ - 1. část'!#REF!</definedName>
    <definedName name="Typ_ERCN">[2]Csl!$F$53</definedName>
    <definedName name="VRN">'[1]Rekapitulace VŘ - 1. část'!$H$27</definedName>
    <definedName name="VRNKc" localSheetId="0">'[1]Rekapitulace VŘ - 1. část'!#REF!</definedName>
    <definedName name="VRNKc">'[1]Rekapitulace VŘ - 1. část'!#REF!</definedName>
    <definedName name="VRNnazev" localSheetId="0">'[1]Rekapitulace VŘ - 1. část'!#REF!</definedName>
    <definedName name="VRNnazev">'[1]Rekapitulace VŘ - 1. část'!#REF!</definedName>
    <definedName name="VRNproc" localSheetId="0">'[1]Rekapitulace VŘ - 1. část'!#REF!</definedName>
    <definedName name="VRNproc">'[1]Rekapitulace VŘ - 1. část'!#REF!</definedName>
    <definedName name="VRNzakl" localSheetId="0">'[1]Rekapitulace VŘ - 1. část'!#REF!</definedName>
    <definedName name="VRNzakl">'[1]Rekapitulace VŘ - 1. část'!#REF!</definedName>
    <definedName name="wvu.Skryté.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Zakazka">'[1]Krycí list VŘ - 1. část'!$G$11</definedName>
    <definedName name="Zaklad22">'[1]Krycí list VŘ - 1. část'!$F$32</definedName>
    <definedName name="Zaklad5">'[1]Krycí list VŘ - 1. část'!$F$30</definedName>
    <definedName name="ZemníPráce" localSheetId="0">#REF!</definedName>
    <definedName name="ZemníPráce">#REF!</definedName>
    <definedName name="Zhotovitel">'[1]Krycí list VŘ - 1. část'!$C$11:$E$11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F22" i="3" l="1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D4" i="2" l="1"/>
  <c r="F21" i="3" l="1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D8" i="2"/>
  <c r="D7" i="2"/>
  <c r="D6" i="2"/>
  <c r="D5" i="2"/>
  <c r="C10" i="2" l="1"/>
  <c r="C11" i="2" s="1"/>
  <c r="F38" i="3"/>
  <c r="E22" i="2" s="1"/>
  <c r="D22" i="2" s="1"/>
  <c r="C25" i="2" s="1"/>
  <c r="C24" i="2" l="1"/>
  <c r="E18" i="1" l="1"/>
  <c r="E7" i="1" l="1"/>
  <c r="E12" i="1"/>
  <c r="E8" i="1" l="1"/>
  <c r="E9" i="1" l="1"/>
  <c r="E17" i="1" l="1"/>
  <c r="E19" i="1" s="1"/>
  <c r="E10" i="1"/>
  <c r="E11" i="1" s="1"/>
  <c r="E13" i="1" s="1"/>
  <c r="E21" i="1" l="1"/>
  <c r="E15" i="2" l="1"/>
  <c r="D15" i="2" s="1"/>
  <c r="C17" i="2" s="1"/>
  <c r="C18" i="2" s="1"/>
  <c r="D28" i="2" l="1"/>
  <c r="D30" i="2" s="1"/>
</calcChain>
</file>

<file path=xl/sharedStrings.xml><?xml version="1.0" encoding="utf-8"?>
<sst xmlns="http://schemas.openxmlformats.org/spreadsheetml/2006/main" count="178" uniqueCount="124">
  <si>
    <t>Stálé platby za distribuci (jističe) - celkem</t>
  </si>
  <si>
    <t>nad 3x160 A (Kč/A)</t>
  </si>
  <si>
    <t>ČEZ distribuce</t>
  </si>
  <si>
    <t>nad 3x125 do 3x160 A</t>
  </si>
  <si>
    <t>nad 3x100 do 3x125 A</t>
  </si>
  <si>
    <t>nad 3x80 do 3x100 A</t>
  </si>
  <si>
    <t>nad 3x63 do 3x80 A</t>
  </si>
  <si>
    <t>nad 3x50 do 3x63 A</t>
  </si>
  <si>
    <t>nad 3x40 do 3x50 A</t>
  </si>
  <si>
    <t>nad 3x32 do 3x40 A</t>
  </si>
  <si>
    <t>nad 3x25 do 3x32 A</t>
  </si>
  <si>
    <t>nad 3x20 do 3x25 A</t>
  </si>
  <si>
    <t>nad 3x16 do 3x20 A</t>
  </si>
  <si>
    <t>nad 3x10 do 3x16 A</t>
  </si>
  <si>
    <t>do 3x10 do 1x25 A</t>
  </si>
  <si>
    <t>Paušální platby za 1 rok</t>
  </si>
  <si>
    <t>Počet ZM</t>
  </si>
  <si>
    <t>Paušál Kč/měs.</t>
  </si>
  <si>
    <t>Hodnota hl. jističe</t>
  </si>
  <si>
    <t>Distributor</t>
  </si>
  <si>
    <t>Stálé platby za distribuci</t>
  </si>
  <si>
    <t>A4. Spotřeba el. energie CELKEM</t>
  </si>
  <si>
    <t>Kč/měsíc</t>
  </si>
  <si>
    <t>poplatek za OM</t>
  </si>
  <si>
    <t>MWh</t>
  </si>
  <si>
    <t>silová elektřina</t>
  </si>
  <si>
    <t>celkem</t>
  </si>
  <si>
    <t>j.c.</t>
  </si>
  <si>
    <t>počet jednotek</t>
  </si>
  <si>
    <t>jednotka</t>
  </si>
  <si>
    <t>Položka</t>
  </si>
  <si>
    <t>Stálé platby za distribuci - celkem</t>
  </si>
  <si>
    <t>Celkem za regulované složky dle spotřeby</t>
  </si>
  <si>
    <t>daň z elektřiny</t>
  </si>
  <si>
    <t>distribuce</t>
  </si>
  <si>
    <t xml:space="preserve">systémové služby </t>
  </si>
  <si>
    <t>podpora výkupu OZ</t>
  </si>
  <si>
    <t>zúčtování OTE</t>
  </si>
  <si>
    <t>Celková spotřeba (MWh)</t>
  </si>
  <si>
    <t>Nabídková cena za správu, provoz a údržbu systému VO (Služby)</t>
  </si>
  <si>
    <t>Položky</t>
  </si>
  <si>
    <t>Počet zařízení</t>
  </si>
  <si>
    <t>Nabídková cena za celkový počet zařízení  za 48 měsíců</t>
  </si>
  <si>
    <t>Jednotková cena za 1 SM  (1 rok) v Kč bez DPH - vyplní uchazeč*</t>
  </si>
  <si>
    <t>*A1. Správa, provoz a údržba veřejného osvětlení (VO)</t>
  </si>
  <si>
    <t>*A2. Správa, provoz a údržba přisvětlení přechodů (PP)</t>
  </si>
  <si>
    <t>*A3. Správa, provoz a údržba slavnostního osvětlení (SO)</t>
  </si>
  <si>
    <t>*A4. Správa, provoz a údržba rozvaděčů VO</t>
  </si>
  <si>
    <t xml:space="preserve">*Struktura nabídkové ceny A1. až A5: Uchazeči vyplní ve výše uvedené tabulce jednotkovou cenu v Kč bez DPH, za kterou bude po dobu jednoho (1) roku, na 1 ks světelného místa, realizována zadavatelem požadovaná činnost, tvořící předmět plnění veřejné zakázky.  Tyto jednotkové ceny budou použity i v případě nárůstu nebo poklesu počtu zařízení.      
                            </t>
  </si>
  <si>
    <t>Nabídková cena za spotřebu elektrické energie</t>
  </si>
  <si>
    <t>Počet let</t>
  </si>
  <si>
    <t>Nabídková cena za spotřebu elektrické energie v Kč bez DPH za 48 měsíců</t>
  </si>
  <si>
    <t>Roční (12 měsíců) nabídková cena za spotřebu elektrické energie v Kč bez DPH - vyplní uchazeč</t>
  </si>
  <si>
    <t xml:space="preserve">*B1. Spotřeba el. energie </t>
  </si>
  <si>
    <t>*Celkem nabídková cena za 1 rok (B1)</t>
  </si>
  <si>
    <t>Nabídková cena za plánovanou údržbu</t>
  </si>
  <si>
    <t>Celková nabídková cena v Kč bez DPH za 48 měsíců poskytování Plnění</t>
  </si>
  <si>
    <t>Celková nabídková cena v Kč bez DPH za 1 rok poskytování Plnění</t>
  </si>
  <si>
    <t>POLOŽKA</t>
  </si>
  <si>
    <t>JEDNOTKA</t>
  </si>
  <si>
    <t>MNOŽSTVÍ</t>
  </si>
  <si>
    <t xml:space="preserve">výměna stožáru do 6 m včetně základu (beton, stožárové pouzdro) a veškerého materiálu (stožár, výzbroj, kabelový svod)                                                                                                                        </t>
  </si>
  <si>
    <t>ks</t>
  </si>
  <si>
    <t xml:space="preserve">výměna stožáru od 6 m do 12 m včetně základu (beton, stožárové pouzdro) a veškerého materiálu (stožár, výzbroj, kabelový svod)                                                       </t>
  </si>
  <si>
    <t xml:space="preserve">výměna holého vrchního vedení za izolované (AES 2x16mm2)  1 pole - včetně materiálu (cca. 40 m)                                                                                                                  </t>
  </si>
  <si>
    <t xml:space="preserve">výměna kabelového pole ( CYKY J 4x10 mm2) - včetně materiálu (cca. 40 m) a kabelového lože vč. chráničky - rozměry výkopu 35x80 cm, tř. zeminy 4-5           </t>
  </si>
  <si>
    <t>m</t>
  </si>
  <si>
    <t>m2</t>
  </si>
  <si>
    <t>J.CENA</t>
  </si>
  <si>
    <t>Cena CELKEM</t>
  </si>
  <si>
    <t>Plánovaná údržba (OBNOVA) CELKEM</t>
  </si>
  <si>
    <t xml:space="preserve">*C1. Plánovaná údržba (Obnova zařízení) </t>
  </si>
  <si>
    <t>Roční (12 měsíců) nabídková cena za Plánovanou údržbu bez DPH</t>
  </si>
  <si>
    <t>Nabídková cena za Planovanou údržbu v Kč bez DPH za 48 měsíců</t>
  </si>
  <si>
    <r>
      <t>*Struktura nabídkové ceny</t>
    </r>
    <r>
      <rPr>
        <b/>
        <i/>
        <sz val="11"/>
        <rFont val="Calibri"/>
        <family val="2"/>
        <charset val="238"/>
        <scheme val="minor"/>
      </rPr>
      <t xml:space="preserve"> C1</t>
    </r>
    <r>
      <rPr>
        <i/>
        <sz val="11"/>
        <rFont val="Calibri"/>
        <family val="2"/>
        <charset val="238"/>
        <scheme val="minor"/>
      </rPr>
      <t xml:space="preserve">.:  Uchazeč doplní v tabulce 5 C jednotkové ceny
                            </t>
    </r>
  </si>
  <si>
    <t>*Celkem nabídková cena za 1 rok (C1)</t>
  </si>
  <si>
    <t>*Celkem nabídková cena za 1 rok (A1 až A5)</t>
  </si>
  <si>
    <r>
      <t>*Struktura nabídkové ceny</t>
    </r>
    <r>
      <rPr>
        <b/>
        <i/>
        <sz val="11"/>
        <rFont val="Calibri"/>
        <family val="2"/>
        <charset val="238"/>
        <scheme val="minor"/>
      </rPr>
      <t xml:space="preserve"> B1</t>
    </r>
    <r>
      <rPr>
        <i/>
        <sz val="11"/>
        <rFont val="Calibri"/>
        <family val="2"/>
        <charset val="238"/>
        <scheme val="minor"/>
      </rPr>
      <t>.:  Uchazeč doplní v tabulce 5 B, jednotkovou cenu za silovou el. energii a poplatek za OM</t>
    </r>
    <r>
      <rPr>
        <i/>
        <sz val="11"/>
        <rFont val="Calibri"/>
        <family val="2"/>
        <charset val="238"/>
        <scheme val="minor"/>
      </rPr>
      <t xml:space="preserve">.
                            </t>
    </r>
  </si>
  <si>
    <t xml:space="preserve">výměna stožáru nad do 12 m včetně základu (beton, stožárové pouzdro) a veškerého materiálu (stožár, výzbroj, kabelový svod)                                                       </t>
  </si>
  <si>
    <t xml:space="preserve">výměna rozvaděče veřej. osvětlení vč. součinnosti s energetikou a revizí - vč. materiálu (komplet vybavená skříň se soklem) a přípravou pro ŘS                                                                             </t>
  </si>
  <si>
    <t>doplnění RVO o ŘS (dálkový dokled, ovládání, úprava spínacích časů, detekce výpadku jednotlivých vývodů atd.)- viz. Tchnické požadavky</t>
  </si>
  <si>
    <t xml:space="preserve">výměna svítidla za nové LED do 30W, svítidlo včetně materiálu a svodového kabelu viz. Tchnické požadavky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</si>
  <si>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výměna svítidla za nové LED nad 30W, svítidlo včetně materiálu a svodového kabelu viz. Tchnické požadavky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</si>
  <si>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ruční výkop a zához kabelové trasy 35x45 cm, včetně povrchu (chodník)           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</si>
  <si>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ruční výkop a zához kabelové trasy 35x60 cm, včetně povrchu (chodník)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</si>
  <si>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ruční výkop a zához kabelové trasy 50x45 cm, včetně povrchu (chodník)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</si>
  <si>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ruční výkop a zához kabelové trasy 50x60 cm, včetně povrchu (chodník)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</si>
  <si>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ruční výkop a zához kabelové trasy 35x45 cm, včetně povrchu (zeleň)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</si>
  <si>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ruční výkop a zához kabelové trasy 35x80 cm, včetně povrchu (zeleň)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</si>
  <si>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ruční výkop a zához kabelové trasy 50x80 cm, včetně povrchu (zeleň)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</si>
  <si>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ruční výkop a zához kabelové trasy 35x80 cm, obetonování chrániček, včetně povrchu (vjezd)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</si>
  <si>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ruční výkop a zához kabelové trasy 50x80 cm, obetonování chrániček, včetně povrchu (vjezd)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</si>
  <si>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ruční výkop a zához kabelové trasy 50x120 cm, obetonování chrániček, včetně povrchu (vozovka)                                                                                                                    </t>
  </si>
  <si>
    <t xml:space="preserve">proříznutí a zalití spáry pružnou zálivkou                        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</si>
  <si>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řízený protlak pod komunikací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</si>
  <si>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neřízený protlak pod komunikací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</si>
  <si>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definitivní úprava povrchu - živice – vozovka               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</si>
  <si>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definitivní úprava povrchu - živice – chodník               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</si>
  <si>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 xml:space="preserve">definitivní úprava povrchu - dlažba - vozovka/ vjezd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                 </t>
  </si>
  <si>
    <t xml:space="preserve">definitivní úprava povrchu - dlažba – chodník             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 </t>
  </si>
  <si>
    <t>definitivní úprava povrchu – tráva</t>
  </si>
  <si>
    <t>nátěr stožáru do 6m</t>
  </si>
  <si>
    <t>nátěr stožáru od 6m do 12m</t>
  </si>
  <si>
    <t xml:space="preserve">nátěr stožáru nad 12m </t>
  </si>
  <si>
    <t>HZS technik</t>
  </si>
  <si>
    <t>hod</t>
  </si>
  <si>
    <t>HZS elektromontér</t>
  </si>
  <si>
    <t>HTS montážní lošina</t>
  </si>
  <si>
    <t>Dokumentace pro realizaci akce Obnova zařízení VO</t>
  </si>
  <si>
    <t>set</t>
  </si>
  <si>
    <t>Uvedená množství jsou předpokládané počty zařízení obnovené během 4 let.</t>
  </si>
  <si>
    <t>Pro jednotlivé roky bude sestaven a odsouhlasen konkrétní plán Obnovy</t>
  </si>
  <si>
    <t>Nabídková cena za plánovanou údržbu (Obnovu) zařízení</t>
  </si>
  <si>
    <t>Vyplnit jen žlutě označená pole</t>
  </si>
  <si>
    <t>*A5. Správa, provoz a údržba Architektonických světelných prvků (ASP)</t>
  </si>
  <si>
    <t>Příloha ZD č. 4 - Formulář pro zpracování nabídkové ceny</t>
  </si>
  <si>
    <t>*Celkem nabídková cena za 48 měsíců (C1)</t>
  </si>
  <si>
    <t>*Celkem nabídková cena za 48 měsíců (B1)</t>
  </si>
  <si>
    <t>*Celkem nabídková cena za 48 měsíců (A1 až A5)</t>
  </si>
  <si>
    <t>Regulované platby - cenová úroveň 2023</t>
  </si>
  <si>
    <t>Regulované platby - cenová úroveň 2023 CELKEM</t>
  </si>
  <si>
    <t>Neregulované platby - cenová úroveň 2023</t>
  </si>
  <si>
    <t>Neregulované platby - cenová úroveň 2023 CELKEM</t>
  </si>
  <si>
    <t>Regulované platby (jističe) - cenová úroveň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</si>
</sst>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0.000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indexed="23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FF3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6" fillId="0" borderId="0"/>
  </cellStyleXfs>
  <cellXfs count="119">
    <xf numFmtId="0" fontId="0" fillId="0" borderId="0" xfId="0"/>
    <xf numFmtId="44" fontId="0" fillId="0" borderId="0" xfId="0" applyNumberFormat="1"/>
    <xf numFmtId="44" fontId="3" fillId="0" borderId="1" xfId="1" applyFont="1" applyFill="1" applyBorder="1"/>
    <xf numFmtId="0" fontId="3" fillId="0" borderId="1" xfId="0" applyFont="1" applyBorder="1"/>
    <xf numFmtId="44" fontId="4" fillId="0" borderId="1" xfId="1" applyFont="1" applyFill="1" applyBorder="1"/>
    <xf numFmtId="0" fontId="4" fillId="2" borderId="1" xfId="0" applyFont="1" applyFill="1" applyBorder="1"/>
    <xf numFmtId="0" fontId="5" fillId="0" borderId="1" xfId="3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/>
    <xf numFmtId="0" fontId="5" fillId="0" borderId="1" xfId="2" applyBorder="1" applyAlignment="1">
      <alignment horizontal="center" vertical="center" wrapText="1"/>
    </xf>
    <xf numFmtId="0" fontId="5" fillId="0" borderId="1" xfId="2" applyBorder="1" applyAlignment="1">
      <alignment horizontal="left" vertical="center" wrapText="1"/>
    </xf>
    <xf numFmtId="0" fontId="0" fillId="3" borderId="0" xfId="0" applyFill="1"/>
    <xf numFmtId="0" fontId="7" fillId="3" borderId="0" xfId="0" applyFont="1" applyFill="1"/>
    <xf numFmtId="0" fontId="8" fillId="0" borderId="0" xfId="0" applyFont="1"/>
    <xf numFmtId="44" fontId="9" fillId="0" borderId="0" xfId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44" fontId="9" fillId="0" borderId="5" xfId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2" fillId="0" borderId="0" xfId="0" applyFont="1"/>
    <xf numFmtId="44" fontId="7" fillId="0" borderId="1" xfId="1" applyFont="1" applyFill="1" applyBorder="1"/>
    <xf numFmtId="44" fontId="4" fillId="0" borderId="1" xfId="1" applyFont="1" applyFill="1" applyBorder="1" applyAlignment="1">
      <alignment horizontal="right"/>
    </xf>
    <xf numFmtId="44" fontId="4" fillId="5" borderId="1" xfId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2" fillId="0" borderId="0" xfId="0" applyFont="1"/>
    <xf numFmtId="0" fontId="0" fillId="5" borderId="0" xfId="0" applyFill="1"/>
    <xf numFmtId="0" fontId="16" fillId="7" borderId="9" xfId="0" applyFont="1" applyFill="1" applyBorder="1" applyAlignment="1">
      <alignment horizontal="justify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justify" vertical="center" wrapText="1"/>
    </xf>
    <xf numFmtId="0" fontId="18" fillId="9" borderId="1" xfId="0" applyFont="1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/>
    </xf>
    <xf numFmtId="164" fontId="0" fillId="5" borderId="12" xfId="0" applyNumberForma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 wrapText="1"/>
    </xf>
    <xf numFmtId="0" fontId="22" fillId="8" borderId="1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24" fillId="9" borderId="15" xfId="0" applyFont="1" applyFill="1" applyBorder="1" applyAlignment="1">
      <alignment horizontal="justify" vertical="center" wrapText="1"/>
    </xf>
    <xf numFmtId="0" fontId="24" fillId="9" borderId="20" xfId="0" applyFont="1" applyFill="1" applyBorder="1" applyAlignment="1">
      <alignment horizontal="justify" vertical="center" wrapText="1"/>
    </xf>
    <xf numFmtId="0" fontId="2" fillId="11" borderId="1" xfId="0" applyFont="1" applyFill="1" applyBorder="1" applyAlignment="1">
      <alignment horizontal="justify" vertical="center" wrapText="1"/>
    </xf>
    <xf numFmtId="0" fontId="2" fillId="11" borderId="1" xfId="0" applyFont="1" applyFill="1" applyBorder="1" applyAlignment="1">
      <alignment horizontal="center" vertical="center" wrapText="1"/>
    </xf>
    <xf numFmtId="164" fontId="22" fillId="11" borderId="1" xfId="0" applyNumberFormat="1" applyFont="1" applyFill="1" applyBorder="1" applyAlignment="1">
      <alignment horizontal="center" vertical="center" wrapText="1"/>
    </xf>
    <xf numFmtId="164" fontId="2" fillId="11" borderId="12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24" fillId="9" borderId="24" xfId="0" applyFont="1" applyFill="1" applyBorder="1" applyAlignment="1">
      <alignment horizontal="justify" vertical="center" wrapText="1"/>
    </xf>
    <xf numFmtId="0" fontId="27" fillId="0" borderId="0" xfId="0" applyFont="1"/>
    <xf numFmtId="9" fontId="15" fillId="0" borderId="0" xfId="0" applyNumberFormat="1" applyFont="1" applyAlignment="1">
      <alignment vertical="center"/>
    </xf>
    <xf numFmtId="0" fontId="24" fillId="0" borderId="0" xfId="0" applyFont="1" applyAlignment="1">
      <alignment horizontal="justify" vertical="center" wrapText="1"/>
    </xf>
    <xf numFmtId="164" fontId="24" fillId="0" borderId="0" xfId="0" applyNumberFormat="1" applyFont="1" applyAlignment="1">
      <alignment horizontal="center" vertical="center"/>
    </xf>
    <xf numFmtId="9" fontId="15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29" fillId="0" borderId="0" xfId="0" applyFont="1"/>
    <xf numFmtId="0" fontId="30" fillId="0" borderId="0" xfId="0" applyFont="1" applyAlignment="1">
      <alignment vertical="center"/>
    </xf>
    <xf numFmtId="0" fontId="31" fillId="0" borderId="0" xfId="0" applyFont="1"/>
    <xf numFmtId="0" fontId="0" fillId="8" borderId="1" xfId="0" applyFill="1" applyBorder="1" applyAlignment="1">
      <alignment horizontal="left" vertical="center"/>
    </xf>
    <xf numFmtId="2" fontId="2" fillId="8" borderId="1" xfId="1" applyNumberFormat="1" applyFont="1" applyFill="1" applyBorder="1" applyAlignment="1">
      <alignment horizontal="center" vertical="center"/>
    </xf>
    <xf numFmtId="44" fontId="2" fillId="8" borderId="1" xfId="1" applyFont="1" applyFill="1" applyBorder="1" applyAlignment="1">
      <alignment horizontal="justify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9" borderId="7" xfId="0" applyFont="1" applyFill="1" applyBorder="1"/>
    <xf numFmtId="0" fontId="2" fillId="9" borderId="6" xfId="0" applyFont="1" applyFill="1" applyBorder="1"/>
    <xf numFmtId="164" fontId="2" fillId="9" borderId="30" xfId="0" applyNumberFormat="1" applyFont="1" applyFill="1" applyBorder="1"/>
    <xf numFmtId="0" fontId="15" fillId="6" borderId="8" xfId="0" applyFont="1" applyFill="1" applyBorder="1"/>
    <xf numFmtId="0" fontId="15" fillId="6" borderId="11" xfId="0" applyFont="1" applyFill="1" applyBorder="1"/>
    <xf numFmtId="0" fontId="15" fillId="6" borderId="19" xfId="0" applyFont="1" applyFill="1" applyBorder="1"/>
    <xf numFmtId="0" fontId="5" fillId="0" borderId="1" xfId="2" applyBorder="1" applyAlignment="1">
      <alignment horizontal="left"/>
    </xf>
    <xf numFmtId="164" fontId="31" fillId="0" borderId="0" xfId="0" applyNumberFormat="1" applyFont="1"/>
    <xf numFmtId="164" fontId="0" fillId="5" borderId="12" xfId="0" applyNumberFormat="1" applyFill="1" applyBorder="1" applyAlignment="1">
      <alignment horizontal="right" vertical="center"/>
    </xf>
    <xf numFmtId="2" fontId="5" fillId="0" borderId="1" xfId="2" applyNumberFormat="1" applyBorder="1" applyAlignment="1">
      <alignment horizontal="center"/>
    </xf>
    <xf numFmtId="2" fontId="4" fillId="2" borderId="1" xfId="0" applyNumberFormat="1" applyFont="1" applyFill="1" applyBorder="1"/>
    <xf numFmtId="165" fontId="4" fillId="2" borderId="1" xfId="0" applyNumberFormat="1" applyFont="1" applyFill="1" applyBorder="1"/>
    <xf numFmtId="1" fontId="4" fillId="2" borderId="1" xfId="0" applyNumberFormat="1" applyFont="1" applyFill="1" applyBorder="1"/>
    <xf numFmtId="0" fontId="28" fillId="0" borderId="7" xfId="0" applyFont="1" applyBorder="1" applyAlignment="1">
      <alignment wrapText="1"/>
    </xf>
    <xf numFmtId="0" fontId="28" fillId="0" borderId="6" xfId="0" applyFont="1" applyBorder="1" applyAlignment="1">
      <alignment wrapText="1"/>
    </xf>
    <xf numFmtId="164" fontId="15" fillId="10" borderId="6" xfId="0" applyNumberFormat="1" applyFont="1" applyFill="1" applyBorder="1"/>
    <xf numFmtId="0" fontId="15" fillId="10" borderId="5" xfId="0" applyFont="1" applyFill="1" applyBorder="1"/>
    <xf numFmtId="0" fontId="31" fillId="0" borderId="0" xfId="0" applyFont="1"/>
    <xf numFmtId="164" fontId="24" fillId="12" borderId="25" xfId="0" applyNumberFormat="1" applyFont="1" applyFill="1" applyBorder="1" applyAlignment="1">
      <alignment horizontal="center" vertical="center"/>
    </xf>
    <xf numFmtId="164" fontId="24" fillId="12" borderId="26" xfId="0" applyNumberFormat="1" applyFont="1" applyFill="1" applyBorder="1" applyAlignment="1">
      <alignment horizontal="center" vertical="center"/>
    </xf>
    <xf numFmtId="164" fontId="24" fillId="12" borderId="27" xfId="0" applyNumberFormat="1" applyFont="1" applyFill="1" applyBorder="1" applyAlignment="1">
      <alignment horizontal="center" vertical="center"/>
    </xf>
    <xf numFmtId="164" fontId="24" fillId="12" borderId="28" xfId="0" applyNumberFormat="1" applyFont="1" applyFill="1" applyBorder="1" applyAlignment="1">
      <alignment horizontal="center" vertical="center"/>
    </xf>
    <xf numFmtId="164" fontId="24" fillId="12" borderId="29" xfId="0" applyNumberFormat="1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9" fontId="15" fillId="6" borderId="8" xfId="0" applyNumberFormat="1" applyFont="1" applyFill="1" applyBorder="1" applyAlignment="1">
      <alignment horizontal="center" vertical="center"/>
    </xf>
    <xf numFmtId="9" fontId="15" fillId="6" borderId="11" xfId="0" applyNumberFormat="1" applyFont="1" applyFill="1" applyBorder="1" applyAlignment="1">
      <alignment horizontal="center" vertical="center"/>
    </xf>
    <xf numFmtId="9" fontId="15" fillId="6" borderId="19" xfId="0" applyNumberFormat="1" applyFont="1" applyFill="1" applyBorder="1" applyAlignment="1">
      <alignment horizontal="center" vertical="center"/>
    </xf>
    <xf numFmtId="0" fontId="23" fillId="9" borderId="4" xfId="0" applyFont="1" applyFill="1" applyBorder="1" applyAlignment="1">
      <alignment horizontal="center" vertical="top" wrapText="1"/>
    </xf>
    <xf numFmtId="0" fontId="23" fillId="9" borderId="13" xfId="0" applyFont="1" applyFill="1" applyBorder="1" applyAlignment="1">
      <alignment horizontal="center" vertical="top" wrapText="1"/>
    </xf>
    <xf numFmtId="0" fontId="23" fillId="9" borderId="14" xfId="0" applyFont="1" applyFill="1" applyBorder="1" applyAlignment="1">
      <alignment horizontal="center" vertical="top" wrapText="1"/>
    </xf>
    <xf numFmtId="164" fontId="24" fillId="10" borderId="16" xfId="0" applyNumberFormat="1" applyFont="1" applyFill="1" applyBorder="1" applyAlignment="1">
      <alignment horizontal="center" vertical="center"/>
    </xf>
    <xf numFmtId="164" fontId="24" fillId="10" borderId="17" xfId="0" applyNumberFormat="1" applyFont="1" applyFill="1" applyBorder="1" applyAlignment="1">
      <alignment horizontal="center" vertical="center"/>
    </xf>
    <xf numFmtId="164" fontId="24" fillId="10" borderId="18" xfId="0" applyNumberFormat="1" applyFont="1" applyFill="1" applyBorder="1" applyAlignment="1">
      <alignment horizontal="center" vertical="center"/>
    </xf>
    <xf numFmtId="164" fontId="24" fillId="10" borderId="21" xfId="0" applyNumberFormat="1" applyFont="1" applyFill="1" applyBorder="1" applyAlignment="1">
      <alignment horizontal="center" vertical="center"/>
    </xf>
    <xf numFmtId="164" fontId="24" fillId="10" borderId="22" xfId="0" applyNumberFormat="1" applyFont="1" applyFill="1" applyBorder="1" applyAlignment="1">
      <alignment horizontal="center" vertical="center"/>
    </xf>
    <xf numFmtId="164" fontId="24" fillId="10" borderId="23" xfId="0" applyNumberFormat="1" applyFont="1" applyFill="1" applyBorder="1" applyAlignment="1">
      <alignment horizontal="center" vertical="center"/>
    </xf>
    <xf numFmtId="0" fontId="25" fillId="9" borderId="4" xfId="0" applyFont="1" applyFill="1" applyBorder="1" applyAlignment="1">
      <alignment horizontal="left" vertical="center" wrapText="1"/>
    </xf>
    <xf numFmtId="0" fontId="25" fillId="9" borderId="13" xfId="0" applyFont="1" applyFill="1" applyBorder="1" applyAlignment="1">
      <alignment horizontal="left" vertical="center" wrapText="1"/>
    </xf>
    <xf numFmtId="0" fontId="25" fillId="9" borderId="1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3" fillId="0" borderId="4" xfId="2" applyFont="1" applyBorder="1" applyAlignment="1">
      <alignment horizontal="left" vertical="center" wrapText="1"/>
    </xf>
    <xf numFmtId="0" fontId="13" fillId="0" borderId="3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left" vertical="center" wrapText="1"/>
    </xf>
    <xf numFmtId="0" fontId="11" fillId="0" borderId="4" xfId="2" applyFont="1" applyBorder="1" applyAlignment="1">
      <alignment horizontal="left" vertical="center" wrapText="1"/>
    </xf>
    <xf numFmtId="0" fontId="11" fillId="0" borderId="3" xfId="2" applyFont="1" applyBorder="1" applyAlignment="1">
      <alignment horizontal="left" vertical="center" wrapText="1"/>
    </xf>
    <xf numFmtId="0" fontId="11" fillId="0" borderId="2" xfId="2" applyFont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</cellXfs>
  <cellStyles count="4">
    <cellStyle name="Měna" xfId="1" builtinId="4"/>
    <cellStyle name="Normální" xfId="0" builtinId="0"/>
    <cellStyle name="normální 3" xfId="3" xr:uid="{00000000-0005-0000-0000-000002000000}"/>
    <cellStyle name="normální_anova energie 1.1.2005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melik\AppData\Local\Microsoft\Windows\INetCache\Content.Outlook\31VQK49T\1217P00420%20VZ_Prov&#225;d&#283;n&#237;%20obnovy%20VO%20v%20Brn&#283;_22.3\CN%20-%20pr&#225;ce\Vyhodnocen&#237;%20nab&#237;dek%201.kolo%20-%20Obnova%20VO%20v%20Brn&#2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rcek\AppData\Local\Temp\Temp1_ERCN%20a%20rozpo&#269;ty%20revize2.zip\ERCN%20Velk&#233;%20Losiny%20-%20dopln&#283;n&#237;%20VO%20n&#225;vrh%20gar&#225;&#382;e%201.m&#225;je%20re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 VŘ - 1. část"/>
      <sheetName val="Rekapitulace VŘ - 1. část"/>
      <sheetName val="Položky VŘ - 1. část"/>
      <sheetName val="Krycí list VŘ - 2. část"/>
      <sheetName val="Rekapitulace VŘ - 2. část"/>
      <sheetName val="Položky VŘ - 2. část"/>
      <sheetName val="Krycí list VŘ - 3. část"/>
      <sheetName val="Rekapitulace VŘ - 3. část"/>
      <sheetName val="Položky VŘ - 3. část"/>
      <sheetName val="Krycí list"/>
      <sheetName val="Rekapitulace"/>
      <sheetName val="REKAPITULACE - Položky"/>
      <sheetName val="Hodnoty RTS - Položky (část 3.)"/>
      <sheetName val="E-C Položky"/>
      <sheetName val="ELTRASTAV - Položky"/>
      <sheetName val="EVOCATI - Položky"/>
      <sheetName val="Martin Brychta  - Položky"/>
      <sheetName val="Galur - Položky"/>
      <sheetName val="Kacovský BNE- Položky"/>
      <sheetName val="Petr Benda - Položky"/>
      <sheetName val="OHL ŽS - Položky"/>
      <sheetName val="ELEKTRO MKP - Položky"/>
    </sheetNames>
    <sheetDataSet>
      <sheetData sheetId="0">
        <row r="2">
          <cell r="G2" t="str">
            <v>828</v>
          </cell>
        </row>
        <row r="5">
          <cell r="C5" t="str">
            <v>VŘ - 1. část</v>
          </cell>
          <cell r="G5" t="str">
            <v>m</v>
          </cell>
        </row>
        <row r="6">
          <cell r="G6">
            <v>0</v>
          </cell>
        </row>
        <row r="11">
          <cell r="C11" t="str">
            <v>Technické sítě Brno</v>
          </cell>
          <cell r="G11">
            <v>1</v>
          </cell>
        </row>
        <row r="30">
          <cell r="C30">
            <v>21</v>
          </cell>
          <cell r="F30">
            <v>3019568.7800000003</v>
          </cell>
        </row>
        <row r="32">
          <cell r="C32">
            <v>0</v>
          </cell>
          <cell r="F32">
            <v>0</v>
          </cell>
        </row>
      </sheetData>
      <sheetData sheetId="1">
        <row r="6">
          <cell r="B6" t="str">
            <v>Stavební díl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40000</v>
          </cell>
          <cell r="I13">
            <v>0</v>
          </cell>
        </row>
        <row r="27">
          <cell r="H27">
            <v>0</v>
          </cell>
        </row>
      </sheetData>
      <sheetData sheetId="2">
        <row r="6">
          <cell r="A6" t="str">
            <v>P.č.</v>
          </cell>
          <cell r="B6" t="str">
            <v>Číslo položky</v>
          </cell>
          <cell r="C6" t="str">
            <v>Název položky</v>
          </cell>
          <cell r="D6" t="str">
            <v>MJ</v>
          </cell>
          <cell r="E6" t="str">
            <v>množství</v>
          </cell>
          <cell r="F6" t="str">
            <v>cena / MJ</v>
          </cell>
          <cell r="G6" t="str">
            <v>celkem (Kč)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CN"/>
      <sheetName val="Csl"/>
      <sheetName val="A. Materiál"/>
      <sheetName val="B. Externí služby"/>
      <sheetName val="INTERNÍ REKAPITULACE"/>
      <sheetName val="Garáže 1.máje zemí"/>
      <sheetName val="Situace"/>
      <sheetName val="Konsolid"/>
      <sheetName val="C. Interní dodávky"/>
      <sheetName val="E. Ostatní"/>
      <sheetName val="F. Rizika"/>
    </sheetNames>
    <sheetDataSet>
      <sheetData sheetId="0">
        <row r="2">
          <cell r="F2" t="str">
            <v>EC</v>
          </cell>
        </row>
      </sheetData>
      <sheetData sheetId="1">
        <row r="53">
          <cell r="F53">
            <v>0</v>
          </cell>
        </row>
      </sheetData>
      <sheetData sheetId="2">
        <row r="1">
          <cell r="G1">
            <v>0</v>
          </cell>
        </row>
        <row r="3">
          <cell r="G3">
            <v>211700</v>
          </cell>
        </row>
      </sheetData>
      <sheetData sheetId="3">
        <row r="1">
          <cell r="G1">
            <v>0</v>
          </cell>
        </row>
        <row r="3">
          <cell r="G3">
            <v>224194.508</v>
          </cell>
        </row>
      </sheetData>
      <sheetData sheetId="4">
        <row r="4">
          <cell r="E4">
            <v>0.88</v>
          </cell>
        </row>
      </sheetData>
      <sheetData sheetId="5" refreshError="1"/>
      <sheetData sheetId="6" refreshError="1"/>
      <sheetData sheetId="7" refreshError="1"/>
      <sheetData sheetId="8">
        <row r="1">
          <cell r="F1">
            <v>0</v>
          </cell>
        </row>
      </sheetData>
      <sheetData sheetId="9">
        <row r="1">
          <cell r="G1">
            <v>0</v>
          </cell>
        </row>
        <row r="3">
          <cell r="G3">
            <v>0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abSelected="1" view="pageBreakPreview" zoomScaleNormal="70" zoomScaleSheetLayoutView="100" workbookViewId="0">
      <selection activeCell="B11" sqref="B11"/>
    </sheetView>
  </sheetViews>
  <sheetFormatPr defaultColWidth="8.85546875" defaultRowHeight="15" x14ac:dyDescent="0.25"/>
  <cols>
    <col min="2" max="2" width="50.140625" customWidth="1"/>
    <col min="3" max="3" width="15.42578125" customWidth="1"/>
    <col min="4" max="4" width="21" customWidth="1"/>
    <col min="5" max="5" width="20.5703125" customWidth="1"/>
    <col min="6" max="6" width="42.5703125" customWidth="1"/>
    <col min="7" max="9" width="44.140625" customWidth="1"/>
  </cols>
  <sheetData>
    <row r="1" spans="1:13" ht="15.75" thickBot="1" x14ac:dyDescent="0.3">
      <c r="B1" s="19" t="s">
        <v>115</v>
      </c>
    </row>
    <row r="2" spans="1:13" ht="37.5" customHeight="1" thickBot="1" x14ac:dyDescent="0.3">
      <c r="A2" s="90" t="s">
        <v>39</v>
      </c>
      <c r="B2" s="91"/>
      <c r="C2" s="91"/>
      <c r="D2" s="91"/>
      <c r="E2" s="92"/>
    </row>
    <row r="3" spans="1:13" ht="60.6" customHeight="1" x14ac:dyDescent="0.25">
      <c r="A3" s="93"/>
      <c r="B3" s="27" t="s">
        <v>40</v>
      </c>
      <c r="C3" s="28" t="s">
        <v>41</v>
      </c>
      <c r="D3" s="29" t="s">
        <v>42</v>
      </c>
      <c r="E3" s="30" t="s">
        <v>43</v>
      </c>
    </row>
    <row r="4" spans="1:13" ht="48.6" customHeight="1" x14ac:dyDescent="0.25">
      <c r="A4" s="94"/>
      <c r="B4" s="31" t="s">
        <v>44</v>
      </c>
      <c r="C4" s="32">
        <v>1467</v>
      </c>
      <c r="D4" s="33">
        <f>E4*C4*4</f>
        <v>0</v>
      </c>
      <c r="E4" s="34"/>
      <c r="F4" s="35"/>
      <c r="G4" s="36"/>
      <c r="H4" s="37"/>
      <c r="I4" s="37"/>
      <c r="J4" s="38"/>
      <c r="K4" s="38"/>
      <c r="L4" s="38"/>
      <c r="M4" s="38"/>
    </row>
    <row r="5" spans="1:13" ht="48.6" customHeight="1" x14ac:dyDescent="0.25">
      <c r="A5" s="94"/>
      <c r="B5" s="31" t="s">
        <v>45</v>
      </c>
      <c r="C5" s="32">
        <v>22</v>
      </c>
      <c r="D5" s="33">
        <f>C5*E5*4</f>
        <v>0</v>
      </c>
      <c r="E5" s="34"/>
      <c r="F5" s="35"/>
      <c r="G5" s="37"/>
      <c r="H5" s="37"/>
      <c r="I5" s="37"/>
      <c r="J5" s="38"/>
      <c r="K5" s="38"/>
      <c r="L5" s="38"/>
      <c r="M5" s="38"/>
    </row>
    <row r="6" spans="1:13" ht="48.6" customHeight="1" x14ac:dyDescent="0.25">
      <c r="A6" s="94"/>
      <c r="B6" s="31" t="s">
        <v>46</v>
      </c>
      <c r="C6" s="32">
        <v>16</v>
      </c>
      <c r="D6" s="33">
        <f>C6*E6*4</f>
        <v>0</v>
      </c>
      <c r="E6" s="34"/>
      <c r="F6" s="39"/>
      <c r="G6" s="37"/>
      <c r="H6" s="37"/>
      <c r="I6" s="37"/>
      <c r="J6" s="38"/>
      <c r="K6" s="38"/>
      <c r="L6" s="38"/>
      <c r="M6" s="38"/>
    </row>
    <row r="7" spans="1:13" ht="48.6" customHeight="1" x14ac:dyDescent="0.25">
      <c r="A7" s="94"/>
      <c r="B7" s="31" t="s">
        <v>47</v>
      </c>
      <c r="C7" s="32">
        <v>24</v>
      </c>
      <c r="D7" s="33">
        <f>C7*E7*4</f>
        <v>0</v>
      </c>
      <c r="E7" s="34"/>
      <c r="F7" s="39"/>
      <c r="G7" s="37"/>
      <c r="H7" s="37"/>
      <c r="I7" s="37"/>
      <c r="J7" s="38"/>
      <c r="K7" s="38"/>
      <c r="L7" s="38"/>
      <c r="M7" s="38"/>
    </row>
    <row r="8" spans="1:13" ht="48.6" customHeight="1" x14ac:dyDescent="0.25">
      <c r="A8" s="94"/>
      <c r="B8" s="40" t="s">
        <v>114</v>
      </c>
      <c r="C8" s="32">
        <v>177</v>
      </c>
      <c r="D8" s="33">
        <f>C8*E8*4</f>
        <v>0</v>
      </c>
      <c r="E8" s="34"/>
      <c r="F8" s="39"/>
      <c r="G8" s="37"/>
      <c r="H8" s="37"/>
      <c r="I8" s="37"/>
      <c r="J8" s="38"/>
      <c r="K8" s="38"/>
      <c r="L8" s="38"/>
      <c r="M8" s="38"/>
    </row>
    <row r="9" spans="1:13" ht="51.6" customHeight="1" thickBot="1" x14ac:dyDescent="0.3">
      <c r="A9" s="94"/>
      <c r="B9" s="96" t="s">
        <v>48</v>
      </c>
      <c r="C9" s="97"/>
      <c r="D9" s="97"/>
      <c r="E9" s="98"/>
      <c r="F9" s="41"/>
      <c r="G9" s="41"/>
      <c r="H9" s="41"/>
      <c r="I9" s="41"/>
      <c r="J9" s="38"/>
      <c r="K9" s="38"/>
      <c r="L9" s="38"/>
      <c r="M9" s="38"/>
    </row>
    <row r="10" spans="1:13" ht="33" customHeight="1" thickTop="1" thickBot="1" x14ac:dyDescent="0.3">
      <c r="A10" s="94"/>
      <c r="B10" s="42" t="s">
        <v>118</v>
      </c>
      <c r="C10" s="99">
        <f>SUM(D4:D8)</f>
        <v>0</v>
      </c>
      <c r="D10" s="100"/>
      <c r="E10" s="101"/>
      <c r="F10" s="41"/>
      <c r="G10" s="41"/>
      <c r="H10" s="41"/>
      <c r="I10" s="41"/>
      <c r="J10" s="38"/>
      <c r="K10" s="38"/>
      <c r="L10" s="38"/>
      <c r="M10" s="38"/>
    </row>
    <row r="11" spans="1:13" ht="33" customHeight="1" thickTop="1" thickBot="1" x14ac:dyDescent="0.3">
      <c r="A11" s="95"/>
      <c r="B11" s="43" t="s">
        <v>76</v>
      </c>
      <c r="C11" s="102">
        <f>C10/4</f>
        <v>0</v>
      </c>
      <c r="D11" s="103"/>
      <c r="E11" s="104"/>
      <c r="F11" s="41"/>
      <c r="G11" s="41"/>
      <c r="H11" s="41"/>
      <c r="I11" s="41"/>
      <c r="J11" s="38"/>
      <c r="K11" s="38"/>
      <c r="L11" s="38"/>
      <c r="M11" s="38"/>
    </row>
    <row r="12" spans="1:13" ht="33.75" customHeight="1" thickBot="1" x14ac:dyDescent="0.3">
      <c r="F12" s="41"/>
      <c r="G12" s="41"/>
      <c r="H12" s="41"/>
      <c r="I12" s="41"/>
      <c r="J12" s="38"/>
      <c r="K12" s="38"/>
      <c r="L12" s="38"/>
      <c r="M12" s="38"/>
    </row>
    <row r="13" spans="1:13" ht="37.5" customHeight="1" thickBot="1" x14ac:dyDescent="0.3">
      <c r="A13" s="90" t="s">
        <v>49</v>
      </c>
      <c r="B13" s="91"/>
      <c r="C13" s="91"/>
      <c r="D13" s="91"/>
      <c r="E13" s="92"/>
      <c r="F13" s="41"/>
      <c r="G13" s="41"/>
      <c r="H13" s="41"/>
      <c r="I13" s="41"/>
      <c r="J13" s="38"/>
      <c r="K13" s="38"/>
      <c r="L13" s="38"/>
      <c r="M13" s="38"/>
    </row>
    <row r="14" spans="1:13" ht="78.599999999999994" customHeight="1" x14ac:dyDescent="0.25">
      <c r="A14" s="93"/>
      <c r="B14" s="44" t="s">
        <v>40</v>
      </c>
      <c r="C14" s="45" t="s">
        <v>50</v>
      </c>
      <c r="D14" s="46" t="s">
        <v>51</v>
      </c>
      <c r="E14" s="47" t="s">
        <v>52</v>
      </c>
      <c r="F14" s="35"/>
      <c r="G14" s="35"/>
      <c r="H14" s="35"/>
      <c r="I14" s="35"/>
      <c r="J14" s="38"/>
      <c r="K14" s="38"/>
      <c r="L14" s="38"/>
      <c r="M14" s="38"/>
    </row>
    <row r="15" spans="1:13" ht="48.6" customHeight="1" x14ac:dyDescent="0.25">
      <c r="A15" s="94"/>
      <c r="B15" s="31" t="s">
        <v>53</v>
      </c>
      <c r="C15" s="32">
        <v>4</v>
      </c>
      <c r="D15" s="33">
        <f>C15*E15</f>
        <v>1924718.7240000002</v>
      </c>
      <c r="E15" s="33">
        <f>'Příloha 5 B'!E21</f>
        <v>481179.68100000004</v>
      </c>
      <c r="F15" s="35"/>
      <c r="G15" s="35"/>
      <c r="H15" s="35"/>
      <c r="I15" s="35"/>
      <c r="J15" s="38"/>
      <c r="K15" s="38"/>
      <c r="L15" s="38"/>
      <c r="M15" s="38"/>
    </row>
    <row r="16" spans="1:13" s="50" customFormat="1" ht="53.45" customHeight="1" thickBot="1" x14ac:dyDescent="0.3">
      <c r="A16" s="94"/>
      <c r="B16" s="105" t="s">
        <v>77</v>
      </c>
      <c r="C16" s="106"/>
      <c r="D16" s="106"/>
      <c r="E16" s="107"/>
      <c r="F16" s="41"/>
      <c r="G16" s="36"/>
      <c r="H16" s="48"/>
      <c r="I16" s="48"/>
      <c r="J16" s="49"/>
      <c r="K16" s="49"/>
      <c r="L16" s="49"/>
      <c r="M16" s="49"/>
    </row>
    <row r="17" spans="1:13" ht="33" customHeight="1" thickTop="1" thickBot="1" x14ac:dyDescent="0.3">
      <c r="A17" s="94"/>
      <c r="B17" s="51" t="s">
        <v>117</v>
      </c>
      <c r="C17" s="99">
        <f>D15</f>
        <v>1924718.7240000002</v>
      </c>
      <c r="D17" s="100"/>
      <c r="E17" s="101"/>
      <c r="F17" s="41"/>
      <c r="G17" s="41"/>
      <c r="H17" s="41"/>
      <c r="I17" s="41"/>
      <c r="J17" s="38"/>
      <c r="K17" s="38"/>
      <c r="L17" s="38"/>
      <c r="M17" s="38"/>
    </row>
    <row r="18" spans="1:13" ht="33" customHeight="1" thickBot="1" x14ac:dyDescent="0.3">
      <c r="A18" s="95"/>
      <c r="B18" s="43" t="s">
        <v>54</v>
      </c>
      <c r="C18" s="102">
        <f>C17/4</f>
        <v>481179.68100000004</v>
      </c>
      <c r="D18" s="103"/>
      <c r="E18" s="104"/>
      <c r="F18" s="41"/>
      <c r="G18" s="41"/>
      <c r="H18" s="41"/>
      <c r="I18" s="41"/>
      <c r="J18" s="38"/>
      <c r="K18" s="38"/>
      <c r="L18" s="38"/>
      <c r="M18" s="38"/>
    </row>
    <row r="19" spans="1:13" ht="43.35" customHeight="1" thickBot="1" x14ac:dyDescent="0.3"/>
    <row r="20" spans="1:13" ht="43.35" customHeight="1" thickBot="1" x14ac:dyDescent="0.3">
      <c r="A20" s="90" t="s">
        <v>55</v>
      </c>
      <c r="B20" s="91"/>
      <c r="C20" s="91"/>
      <c r="D20" s="91"/>
      <c r="E20" s="92"/>
    </row>
    <row r="21" spans="1:13" s="52" customFormat="1" ht="70.349999999999994" customHeight="1" x14ac:dyDescent="0.3">
      <c r="A21" s="70"/>
      <c r="B21" s="44" t="s">
        <v>40</v>
      </c>
      <c r="C21" s="45" t="s">
        <v>50</v>
      </c>
      <c r="D21" s="46" t="s">
        <v>72</v>
      </c>
      <c r="E21" s="47" t="s">
        <v>73</v>
      </c>
      <c r="G21" s="36"/>
      <c r="H21" s="37"/>
      <c r="I21" s="37"/>
      <c r="J21" s="38"/>
      <c r="K21" s="38"/>
      <c r="L21" s="38"/>
      <c r="M21" s="38"/>
    </row>
    <row r="22" spans="1:13" s="52" customFormat="1" ht="70.349999999999994" customHeight="1" x14ac:dyDescent="0.3">
      <c r="A22" s="71"/>
      <c r="B22" s="31" t="s">
        <v>71</v>
      </c>
      <c r="C22" s="32">
        <v>4</v>
      </c>
      <c r="D22" s="33">
        <f>E22/C22</f>
        <v>0</v>
      </c>
      <c r="E22" s="33">
        <f>'Příloha 5 C'!F38</f>
        <v>0</v>
      </c>
      <c r="F22" s="37"/>
      <c r="G22" s="36"/>
      <c r="H22" s="37"/>
      <c r="I22" s="37"/>
      <c r="J22" s="38"/>
      <c r="K22" s="38"/>
      <c r="L22" s="38"/>
      <c r="M22" s="38"/>
    </row>
    <row r="23" spans="1:13" s="52" customFormat="1" ht="70.349999999999994" customHeight="1" thickBot="1" x14ac:dyDescent="0.35">
      <c r="A23" s="71"/>
      <c r="B23" s="105" t="s">
        <v>74</v>
      </c>
      <c r="C23" s="106"/>
      <c r="D23" s="106"/>
      <c r="E23" s="107"/>
      <c r="F23" s="37"/>
      <c r="G23" s="36"/>
      <c r="H23" s="37"/>
      <c r="I23" s="37"/>
      <c r="J23" s="38"/>
      <c r="K23" s="38"/>
      <c r="L23" s="38"/>
      <c r="M23" s="38"/>
    </row>
    <row r="24" spans="1:13" ht="33" customHeight="1" thickTop="1" thickBot="1" x14ac:dyDescent="0.35">
      <c r="A24" s="71"/>
      <c r="B24" s="51" t="s">
        <v>116</v>
      </c>
      <c r="C24" s="85">
        <f>E22</f>
        <v>0</v>
      </c>
      <c r="D24" s="86"/>
      <c r="E24" s="87"/>
      <c r="F24" s="41"/>
      <c r="G24" s="36"/>
      <c r="H24" s="41"/>
      <c r="I24" s="41"/>
      <c r="J24" s="38"/>
      <c r="K24" s="38"/>
      <c r="L24" s="38"/>
      <c r="M24" s="38"/>
    </row>
    <row r="25" spans="1:13" ht="33" customHeight="1" thickBot="1" x14ac:dyDescent="0.35">
      <c r="A25" s="72"/>
      <c r="B25" s="43" t="s">
        <v>75</v>
      </c>
      <c r="C25" s="88">
        <f>D22</f>
        <v>0</v>
      </c>
      <c r="D25" s="88"/>
      <c r="E25" s="89"/>
      <c r="F25" s="41"/>
      <c r="G25" s="36"/>
      <c r="H25" s="41"/>
      <c r="I25" s="41"/>
      <c r="J25" s="38"/>
      <c r="K25" s="38"/>
      <c r="L25" s="38"/>
      <c r="M25" s="38"/>
    </row>
    <row r="26" spans="1:13" ht="33" customHeight="1" x14ac:dyDescent="0.25">
      <c r="A26" s="53"/>
      <c r="B26" s="54"/>
      <c r="C26" s="55"/>
      <c r="D26" s="55"/>
      <c r="E26" s="55"/>
      <c r="F26" s="41"/>
      <c r="G26" s="36"/>
      <c r="H26" s="41"/>
      <c r="I26" s="41"/>
      <c r="J26" s="38"/>
      <c r="K26" s="38"/>
      <c r="L26" s="38"/>
      <c r="M26" s="38"/>
    </row>
    <row r="27" spans="1:13" ht="33" customHeight="1" thickBot="1" x14ac:dyDescent="0.3">
      <c r="A27" s="56"/>
      <c r="B27" s="54"/>
      <c r="C27" s="57"/>
      <c r="D27" s="55"/>
      <c r="E27" s="58"/>
      <c r="F27" s="41"/>
      <c r="G27" s="36"/>
      <c r="H27" s="41"/>
      <c r="I27" s="41"/>
      <c r="J27" s="38"/>
      <c r="K27" s="38"/>
      <c r="L27" s="38"/>
      <c r="M27" s="38"/>
    </row>
    <row r="28" spans="1:13" ht="46.35" customHeight="1" thickBot="1" x14ac:dyDescent="0.4">
      <c r="A28" s="80" t="s">
        <v>56</v>
      </c>
      <c r="B28" s="81"/>
      <c r="C28" s="81"/>
      <c r="D28" s="82">
        <f>C10+C17+C24</f>
        <v>1924718.7240000002</v>
      </c>
      <c r="E28" s="83"/>
      <c r="G28" s="36"/>
    </row>
    <row r="29" spans="1:13" s="59" customFormat="1" ht="16.5" thickBot="1" x14ac:dyDescent="0.3">
      <c r="B29" s="60"/>
      <c r="C29" s="84"/>
      <c r="D29" s="84"/>
      <c r="E29" s="84"/>
      <c r="F29" s="84"/>
      <c r="G29" s="84"/>
    </row>
    <row r="30" spans="1:13" s="59" customFormat="1" ht="45.75" customHeight="1" thickBot="1" x14ac:dyDescent="0.4">
      <c r="A30" s="80" t="s">
        <v>57</v>
      </c>
      <c r="B30" s="81"/>
      <c r="C30" s="81"/>
      <c r="D30" s="82">
        <f>D28/4</f>
        <v>481179.68100000004</v>
      </c>
      <c r="E30" s="83"/>
      <c r="F30" s="74"/>
      <c r="G30" s="61"/>
    </row>
  </sheetData>
  <mergeCells count="19">
    <mergeCell ref="C24:E24"/>
    <mergeCell ref="C25:E25"/>
    <mergeCell ref="A2:E2"/>
    <mergeCell ref="A3:A11"/>
    <mergeCell ref="B9:E9"/>
    <mergeCell ref="C10:E10"/>
    <mergeCell ref="C11:E11"/>
    <mergeCell ref="A13:E13"/>
    <mergeCell ref="B23:E23"/>
    <mergeCell ref="A14:A18"/>
    <mergeCell ref="B16:E16"/>
    <mergeCell ref="C17:E17"/>
    <mergeCell ref="C18:E18"/>
    <mergeCell ref="A20:E20"/>
    <mergeCell ref="A28:C28"/>
    <mergeCell ref="D28:E28"/>
    <mergeCell ref="C29:G29"/>
    <mergeCell ref="A30:C30"/>
    <mergeCell ref="D30:E30"/>
  </mergeCells>
  <pageMargins left="0.43307086614173229" right="0.23622047244094491" top="0.55118110236220474" bottom="0.35433070866141736" header="0.31496062992125984" footer="0.31496062992125984"/>
  <pageSetup paperSize="9" scale="60" orientation="portrait" r:id="rId1"/>
  <rowBreaks count="1" manualBreakCount="1">
    <brk id="2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9"/>
  <sheetViews>
    <sheetView zoomScale="150" zoomScaleNormal="150" zoomScalePageLayoutView="110" workbookViewId="0">
      <selection activeCell="A25" sqref="A25"/>
    </sheetView>
  </sheetViews>
  <sheetFormatPr defaultRowHeight="15" x14ac:dyDescent="0.25"/>
  <cols>
    <col min="1" max="1" width="23.140625" customWidth="1"/>
    <col min="2" max="2" width="11.5703125" customWidth="1"/>
    <col min="3" max="3" width="13.5703125" customWidth="1"/>
    <col min="4" max="4" width="14.85546875" customWidth="1"/>
    <col min="5" max="5" width="20.5703125" customWidth="1"/>
    <col min="7" max="7" width="11.5703125" bestFit="1" customWidth="1"/>
    <col min="8" max="8" width="14" bestFit="1" customWidth="1"/>
    <col min="9" max="9" width="15.42578125" bestFit="1" customWidth="1"/>
  </cols>
  <sheetData>
    <row r="1" spans="1:8" x14ac:dyDescent="0.25">
      <c r="A1" s="26" t="s">
        <v>113</v>
      </c>
      <c r="B1" s="26"/>
    </row>
    <row r="2" spans="1:8" x14ac:dyDescent="0.25">
      <c r="A2" s="19" t="s">
        <v>38</v>
      </c>
      <c r="C2">
        <v>387.77100000000002</v>
      </c>
    </row>
    <row r="4" spans="1:8" x14ac:dyDescent="0.25">
      <c r="A4" s="12" t="s">
        <v>119</v>
      </c>
      <c r="B4" s="11"/>
      <c r="C4" s="11"/>
    </row>
    <row r="5" spans="1:8" x14ac:dyDescent="0.25">
      <c r="A5" s="3" t="s">
        <v>30</v>
      </c>
      <c r="B5" s="24" t="s">
        <v>29</v>
      </c>
      <c r="C5" s="24" t="s">
        <v>28</v>
      </c>
      <c r="D5" s="24" t="s">
        <v>27</v>
      </c>
      <c r="E5" s="24" t="s">
        <v>26</v>
      </c>
    </row>
    <row r="6" spans="1:8" x14ac:dyDescent="0.25">
      <c r="A6" s="9" t="s">
        <v>37</v>
      </c>
      <c r="B6" s="23" t="s">
        <v>22</v>
      </c>
      <c r="C6" s="79">
        <v>276</v>
      </c>
      <c r="D6" s="77">
        <v>4.2</v>
      </c>
      <c r="E6" s="21">
        <f>C6*D6</f>
        <v>1159.2</v>
      </c>
    </row>
    <row r="7" spans="1:8" x14ac:dyDescent="0.25">
      <c r="A7" s="9" t="s">
        <v>36</v>
      </c>
      <c r="B7" s="23" t="s">
        <v>24</v>
      </c>
      <c r="C7" s="78">
        <v>387.77100000000002</v>
      </c>
      <c r="D7" s="77">
        <v>495</v>
      </c>
      <c r="E7" s="21">
        <f>C7*D7</f>
        <v>191946.64500000002</v>
      </c>
    </row>
    <row r="8" spans="1:8" x14ac:dyDescent="0.25">
      <c r="A8" s="9" t="s">
        <v>35</v>
      </c>
      <c r="B8" s="23" t="s">
        <v>24</v>
      </c>
      <c r="C8" s="78">
        <v>387.77100000000002</v>
      </c>
      <c r="D8" s="77">
        <v>113.53</v>
      </c>
      <c r="E8" s="21">
        <f>C8*D8</f>
        <v>44023.641630000006</v>
      </c>
    </row>
    <row r="9" spans="1:8" x14ac:dyDescent="0.25">
      <c r="A9" s="9" t="s">
        <v>34</v>
      </c>
      <c r="B9" s="23" t="s">
        <v>24</v>
      </c>
      <c r="C9" s="78">
        <v>387.77100000000002</v>
      </c>
      <c r="D9" s="77">
        <v>374.17</v>
      </c>
      <c r="E9" s="21">
        <f>C9*D9</f>
        <v>145092.27507</v>
      </c>
    </row>
    <row r="10" spans="1:8" x14ac:dyDescent="0.25">
      <c r="A10" s="9" t="s">
        <v>33</v>
      </c>
      <c r="B10" s="23" t="s">
        <v>24</v>
      </c>
      <c r="C10" s="78">
        <v>387.77100000000002</v>
      </c>
      <c r="D10" s="77">
        <v>28.3</v>
      </c>
      <c r="E10" s="21">
        <f>C10*D10</f>
        <v>10973.919300000001</v>
      </c>
    </row>
    <row r="11" spans="1:8" x14ac:dyDescent="0.25">
      <c r="A11" s="111" t="s">
        <v>32</v>
      </c>
      <c r="B11" s="112"/>
      <c r="C11" s="112"/>
      <c r="D11" s="113"/>
      <c r="E11" s="2">
        <f>SUM(E6:E10)</f>
        <v>393195.68100000004</v>
      </c>
    </row>
    <row r="12" spans="1:8" x14ac:dyDescent="0.25">
      <c r="A12" s="111" t="s">
        <v>31</v>
      </c>
      <c r="B12" s="112"/>
      <c r="C12" s="112"/>
      <c r="D12" s="113"/>
      <c r="E12" s="2">
        <f>E39</f>
        <v>87984</v>
      </c>
    </row>
    <row r="13" spans="1:8" x14ac:dyDescent="0.25">
      <c r="A13" s="114" t="s">
        <v>120</v>
      </c>
      <c r="B13" s="115"/>
      <c r="C13" s="115"/>
      <c r="D13" s="116"/>
      <c r="E13" s="20">
        <f>E12+E11</f>
        <v>481179.68100000004</v>
      </c>
      <c r="F13" s="25"/>
      <c r="G13" s="25"/>
      <c r="H13" s="25"/>
    </row>
    <row r="15" spans="1:8" x14ac:dyDescent="0.25">
      <c r="A15" s="12" t="s">
        <v>121</v>
      </c>
      <c r="B15" s="11"/>
      <c r="C15" s="11"/>
    </row>
    <row r="16" spans="1:8" x14ac:dyDescent="0.25">
      <c r="A16" s="3" t="s">
        <v>30</v>
      </c>
      <c r="B16" s="24" t="s">
        <v>29</v>
      </c>
      <c r="C16" s="24" t="s">
        <v>28</v>
      </c>
      <c r="D16" s="24" t="s">
        <v>27</v>
      </c>
      <c r="E16" s="24" t="s">
        <v>26</v>
      </c>
    </row>
    <row r="17" spans="1:9" x14ac:dyDescent="0.25">
      <c r="A17" s="9" t="s">
        <v>25</v>
      </c>
      <c r="B17" s="23" t="s">
        <v>24</v>
      </c>
      <c r="C17" s="5">
        <v>387.77100000000002</v>
      </c>
      <c r="D17" s="22"/>
      <c r="E17" s="21">
        <f>D17*C17</f>
        <v>0</v>
      </c>
    </row>
    <row r="18" spans="1:9" x14ac:dyDescent="0.25">
      <c r="A18" s="9" t="s">
        <v>23</v>
      </c>
      <c r="B18" s="23" t="s">
        <v>22</v>
      </c>
      <c r="C18" s="5">
        <v>276</v>
      </c>
      <c r="D18" s="22"/>
      <c r="E18" s="21">
        <f>D18*C18*12</f>
        <v>0</v>
      </c>
    </row>
    <row r="19" spans="1:9" x14ac:dyDescent="0.25">
      <c r="A19" s="114" t="s">
        <v>122</v>
      </c>
      <c r="B19" s="115"/>
      <c r="C19" s="115"/>
      <c r="D19" s="116"/>
      <c r="E19" s="20">
        <f>E18+E17</f>
        <v>0</v>
      </c>
    </row>
    <row r="20" spans="1:9" ht="15.75" thickBot="1" x14ac:dyDescent="0.3">
      <c r="A20" s="19"/>
    </row>
    <row r="21" spans="1:9" ht="20.45" customHeight="1" thickBot="1" x14ac:dyDescent="0.3">
      <c r="A21" s="117" t="s">
        <v>21</v>
      </c>
      <c r="B21" s="118"/>
      <c r="C21" s="118"/>
      <c r="D21" s="18"/>
      <c r="E21" s="17">
        <f>E19+E13</f>
        <v>481179.68100000004</v>
      </c>
      <c r="G21" s="13"/>
    </row>
    <row r="22" spans="1:9" ht="15.75" x14ac:dyDescent="0.25">
      <c r="A22" s="16"/>
      <c r="B22" s="16"/>
      <c r="C22" s="16"/>
      <c r="D22" s="15"/>
      <c r="E22" s="14"/>
      <c r="G22" s="13"/>
    </row>
    <row r="23" spans="1:9" x14ac:dyDescent="0.25">
      <c r="A23" s="12" t="s">
        <v>123</v>
      </c>
      <c r="B23" s="11"/>
      <c r="C23" s="11"/>
    </row>
    <row r="24" spans="1:9" x14ac:dyDescent="0.25">
      <c r="A24" s="9" t="s">
        <v>20</v>
      </c>
      <c r="B24" s="8"/>
      <c r="C24" s="8"/>
      <c r="D24" s="8"/>
      <c r="E24" s="8"/>
    </row>
    <row r="25" spans="1:9" ht="26.25" x14ac:dyDescent="0.25">
      <c r="A25" s="10" t="s">
        <v>19</v>
      </c>
      <c r="B25" s="9" t="s">
        <v>18</v>
      </c>
      <c r="C25" s="9" t="s">
        <v>17</v>
      </c>
      <c r="D25" s="8" t="s">
        <v>16</v>
      </c>
      <c r="E25" s="7" t="s">
        <v>15</v>
      </c>
      <c r="H25" s="1"/>
      <c r="I25" s="1"/>
    </row>
    <row r="26" spans="1:9" ht="26.25" x14ac:dyDescent="0.25">
      <c r="A26" s="73" t="s">
        <v>2</v>
      </c>
      <c r="B26" s="6" t="s">
        <v>14</v>
      </c>
      <c r="C26" s="76">
        <v>124</v>
      </c>
      <c r="D26" s="8">
        <v>4</v>
      </c>
      <c r="E26" s="4">
        <v>5952</v>
      </c>
    </row>
    <row r="27" spans="1:9" ht="26.25" x14ac:dyDescent="0.25">
      <c r="A27" s="73" t="s">
        <v>2</v>
      </c>
      <c r="B27" s="6" t="s">
        <v>13</v>
      </c>
      <c r="C27" s="76">
        <v>198</v>
      </c>
      <c r="D27" s="8">
        <v>3</v>
      </c>
      <c r="E27" s="4">
        <v>7128</v>
      </c>
    </row>
    <row r="28" spans="1:9" ht="26.25" x14ac:dyDescent="0.25">
      <c r="A28" s="73" t="s">
        <v>2</v>
      </c>
      <c r="B28" s="6" t="s">
        <v>12</v>
      </c>
      <c r="C28" s="76">
        <v>247</v>
      </c>
      <c r="D28" s="8">
        <v>5</v>
      </c>
      <c r="E28" s="4">
        <v>14820</v>
      </c>
    </row>
    <row r="29" spans="1:9" ht="26.25" x14ac:dyDescent="0.25">
      <c r="A29" s="73" t="s">
        <v>2</v>
      </c>
      <c r="B29" s="6" t="s">
        <v>11</v>
      </c>
      <c r="C29" s="76">
        <v>309</v>
      </c>
      <c r="D29" s="8">
        <v>5</v>
      </c>
      <c r="E29" s="4">
        <v>18540</v>
      </c>
    </row>
    <row r="30" spans="1:9" ht="26.25" x14ac:dyDescent="0.25">
      <c r="A30" s="73" t="s">
        <v>2</v>
      </c>
      <c r="B30" s="6" t="s">
        <v>10</v>
      </c>
      <c r="C30" s="76">
        <v>396</v>
      </c>
      <c r="D30" s="8">
        <v>2</v>
      </c>
      <c r="E30" s="4">
        <v>9504</v>
      </c>
    </row>
    <row r="31" spans="1:9" ht="26.25" x14ac:dyDescent="0.25">
      <c r="A31" s="73" t="s">
        <v>2</v>
      </c>
      <c r="B31" s="6" t="s">
        <v>9</v>
      </c>
      <c r="C31" s="76">
        <v>494</v>
      </c>
      <c r="D31" s="8">
        <v>1</v>
      </c>
      <c r="E31" s="4">
        <v>5928</v>
      </c>
    </row>
    <row r="32" spans="1:9" ht="26.25" x14ac:dyDescent="0.25">
      <c r="A32" s="73" t="s">
        <v>2</v>
      </c>
      <c r="B32" s="6" t="s">
        <v>8</v>
      </c>
      <c r="C32" s="76">
        <v>618</v>
      </c>
      <c r="D32" s="8">
        <v>1</v>
      </c>
      <c r="E32" s="4">
        <v>7416</v>
      </c>
    </row>
    <row r="33" spans="1:7" ht="26.25" x14ac:dyDescent="0.25">
      <c r="A33" s="73" t="s">
        <v>2</v>
      </c>
      <c r="B33" s="6" t="s">
        <v>7</v>
      </c>
      <c r="C33" s="76">
        <v>779</v>
      </c>
      <c r="D33" s="8">
        <v>2</v>
      </c>
      <c r="E33" s="4">
        <v>18696</v>
      </c>
    </row>
    <row r="34" spans="1:7" ht="26.25" x14ac:dyDescent="0.25">
      <c r="A34" s="73" t="s">
        <v>2</v>
      </c>
      <c r="B34" s="6" t="s">
        <v>6</v>
      </c>
      <c r="C34" s="76">
        <v>989</v>
      </c>
      <c r="D34" s="8">
        <v>0</v>
      </c>
      <c r="E34" s="4">
        <v>0</v>
      </c>
    </row>
    <row r="35" spans="1:7" ht="26.25" x14ac:dyDescent="0.25">
      <c r="A35" s="73" t="s">
        <v>2</v>
      </c>
      <c r="B35" s="6" t="s">
        <v>5</v>
      </c>
      <c r="C35" s="76">
        <v>1236</v>
      </c>
      <c r="D35" s="8">
        <v>0</v>
      </c>
      <c r="E35" s="4">
        <v>0</v>
      </c>
    </row>
    <row r="36" spans="1:7" ht="26.25" x14ac:dyDescent="0.25">
      <c r="A36" s="73" t="s">
        <v>2</v>
      </c>
      <c r="B36" s="6" t="s">
        <v>4</v>
      </c>
      <c r="C36" s="76">
        <v>1545</v>
      </c>
      <c r="D36" s="8">
        <v>0</v>
      </c>
      <c r="E36" s="4">
        <v>0</v>
      </c>
    </row>
    <row r="37" spans="1:7" ht="26.25" x14ac:dyDescent="0.25">
      <c r="A37" s="73" t="s">
        <v>2</v>
      </c>
      <c r="B37" s="6" t="s">
        <v>3</v>
      </c>
      <c r="C37" s="76">
        <v>1978</v>
      </c>
      <c r="D37" s="8">
        <v>0</v>
      </c>
      <c r="E37" s="4">
        <v>0</v>
      </c>
    </row>
    <row r="38" spans="1:7" ht="26.25" x14ac:dyDescent="0.25">
      <c r="A38" s="73" t="s">
        <v>2</v>
      </c>
      <c r="B38" s="6" t="s">
        <v>1</v>
      </c>
      <c r="C38" s="76">
        <v>12.36</v>
      </c>
      <c r="D38" s="8">
        <v>0</v>
      </c>
      <c r="E38" s="4">
        <v>0</v>
      </c>
    </row>
    <row r="39" spans="1:7" x14ac:dyDescent="0.25">
      <c r="A39" s="108" t="s">
        <v>0</v>
      </c>
      <c r="B39" s="109"/>
      <c r="C39" s="110"/>
      <c r="D39" s="3">
        <v>23</v>
      </c>
      <c r="E39" s="2">
        <v>87984</v>
      </c>
      <c r="G39" s="1"/>
    </row>
  </sheetData>
  <mergeCells count="6">
    <mergeCell ref="A39:C39"/>
    <mergeCell ref="A11:D11"/>
    <mergeCell ref="A12:D12"/>
    <mergeCell ref="A13:D13"/>
    <mergeCell ref="A19:D19"/>
    <mergeCell ref="A21:C21"/>
  </mergeCells>
  <pageMargins left="0.70866141732283472" right="0.70866141732283472" top="0.59055118110236227" bottom="0.59055118110236227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1"/>
  <sheetViews>
    <sheetView workbookViewId="0">
      <selection activeCell="D4" sqref="D4:D37"/>
    </sheetView>
  </sheetViews>
  <sheetFormatPr defaultRowHeight="15" x14ac:dyDescent="0.25"/>
  <cols>
    <col min="2" max="2" width="132.140625" customWidth="1"/>
    <col min="3" max="3" width="10.28515625" bestFit="1" customWidth="1"/>
    <col min="4" max="4" width="10.42578125" bestFit="1" customWidth="1"/>
    <col min="5" max="5" width="11.42578125" bestFit="1" customWidth="1"/>
    <col min="6" max="6" width="14" bestFit="1" customWidth="1"/>
  </cols>
  <sheetData>
    <row r="1" spans="1:6" ht="19.5" thickBot="1" x14ac:dyDescent="0.3">
      <c r="B1" s="90" t="s">
        <v>112</v>
      </c>
      <c r="C1" s="91"/>
      <c r="D1" s="91"/>
      <c r="E1" s="91"/>
      <c r="F1" s="92"/>
    </row>
    <row r="3" spans="1:6" x14ac:dyDescent="0.25">
      <c r="B3" s="65" t="s">
        <v>58</v>
      </c>
      <c r="C3" s="65" t="s">
        <v>59</v>
      </c>
      <c r="D3" s="65" t="s">
        <v>60</v>
      </c>
      <c r="E3" s="66" t="s">
        <v>68</v>
      </c>
      <c r="F3" s="65" t="s">
        <v>69</v>
      </c>
    </row>
    <row r="4" spans="1:6" x14ac:dyDescent="0.25">
      <c r="A4" s="32">
        <v>1</v>
      </c>
      <c r="B4" s="62" t="s">
        <v>61</v>
      </c>
      <c r="C4" s="32" t="s">
        <v>62</v>
      </c>
      <c r="D4" s="63">
        <v>30</v>
      </c>
      <c r="E4" s="75"/>
      <c r="F4" s="64">
        <f>D4*E4</f>
        <v>0</v>
      </c>
    </row>
    <row r="5" spans="1:6" x14ac:dyDescent="0.25">
      <c r="A5" s="32">
        <v>2</v>
      </c>
      <c r="B5" s="62" t="s">
        <v>78</v>
      </c>
      <c r="C5" s="32" t="s">
        <v>62</v>
      </c>
      <c r="D5" s="63">
        <v>15</v>
      </c>
      <c r="E5" s="75"/>
      <c r="F5" s="64">
        <f t="shared" ref="F5:F37" si="0">D5*E5</f>
        <v>0</v>
      </c>
    </row>
    <row r="6" spans="1:6" x14ac:dyDescent="0.25">
      <c r="A6" s="32">
        <v>3</v>
      </c>
      <c r="B6" s="62" t="s">
        <v>63</v>
      </c>
      <c r="C6" s="32" t="s">
        <v>62</v>
      </c>
      <c r="D6" s="63">
        <v>6</v>
      </c>
      <c r="E6" s="75"/>
      <c r="F6" s="64">
        <f t="shared" si="0"/>
        <v>0</v>
      </c>
    </row>
    <row r="7" spans="1:6" x14ac:dyDescent="0.25">
      <c r="A7" s="32">
        <v>4</v>
      </c>
      <c r="B7" s="62" t="s">
        <v>79</v>
      </c>
      <c r="C7" s="32" t="s">
        <v>62</v>
      </c>
      <c r="D7" s="63">
        <v>4</v>
      </c>
      <c r="E7" s="75"/>
      <c r="F7" s="64">
        <f t="shared" si="0"/>
        <v>0</v>
      </c>
    </row>
    <row r="8" spans="1:6" x14ac:dyDescent="0.25">
      <c r="A8" s="32">
        <v>5</v>
      </c>
      <c r="B8" s="62" t="s">
        <v>80</v>
      </c>
      <c r="C8" s="32" t="s">
        <v>62</v>
      </c>
      <c r="D8" s="63">
        <v>4</v>
      </c>
      <c r="E8" s="75"/>
      <c r="F8" s="64">
        <f t="shared" si="0"/>
        <v>0</v>
      </c>
    </row>
    <row r="9" spans="1:6" x14ac:dyDescent="0.25">
      <c r="A9" s="32">
        <v>6</v>
      </c>
      <c r="B9" s="62" t="s">
        <v>64</v>
      </c>
      <c r="C9" s="32" t="s">
        <v>62</v>
      </c>
      <c r="D9" s="63">
        <v>10</v>
      </c>
      <c r="E9" s="75"/>
      <c r="F9" s="64">
        <f t="shared" si="0"/>
        <v>0</v>
      </c>
    </row>
    <row r="10" spans="1:6" x14ac:dyDescent="0.25">
      <c r="A10" s="32">
        <v>7</v>
      </c>
      <c r="B10" s="62" t="s">
        <v>65</v>
      </c>
      <c r="C10" s="32" t="s">
        <v>62</v>
      </c>
      <c r="D10" s="63">
        <v>10</v>
      </c>
      <c r="E10" s="75"/>
      <c r="F10" s="64">
        <f t="shared" si="0"/>
        <v>0</v>
      </c>
    </row>
    <row r="11" spans="1:6" x14ac:dyDescent="0.25">
      <c r="A11" s="32">
        <v>8</v>
      </c>
      <c r="B11" s="62" t="s">
        <v>81</v>
      </c>
      <c r="C11" s="32" t="s">
        <v>66</v>
      </c>
      <c r="D11" s="63">
        <v>40</v>
      </c>
      <c r="E11" s="75"/>
      <c r="F11" s="64">
        <f t="shared" si="0"/>
        <v>0</v>
      </c>
    </row>
    <row r="12" spans="1:6" x14ac:dyDescent="0.25">
      <c r="A12" s="32">
        <v>9</v>
      </c>
      <c r="B12" s="62" t="s">
        <v>82</v>
      </c>
      <c r="C12" s="32" t="s">
        <v>66</v>
      </c>
      <c r="D12" s="63">
        <v>20</v>
      </c>
      <c r="E12" s="75"/>
      <c r="F12" s="64">
        <f t="shared" si="0"/>
        <v>0</v>
      </c>
    </row>
    <row r="13" spans="1:6" x14ac:dyDescent="0.25">
      <c r="A13" s="32">
        <v>10</v>
      </c>
      <c r="B13" s="62" t="s">
        <v>83</v>
      </c>
      <c r="C13" s="32" t="s">
        <v>66</v>
      </c>
      <c r="D13" s="63">
        <v>150</v>
      </c>
      <c r="E13" s="75"/>
      <c r="F13" s="64">
        <f t="shared" si="0"/>
        <v>0</v>
      </c>
    </row>
    <row r="14" spans="1:6" x14ac:dyDescent="0.25">
      <c r="A14" s="32">
        <v>11</v>
      </c>
      <c r="B14" s="62" t="s">
        <v>84</v>
      </c>
      <c r="C14" s="32" t="s">
        <v>66</v>
      </c>
      <c r="D14" s="63">
        <v>150</v>
      </c>
      <c r="E14" s="75"/>
      <c r="F14" s="64">
        <f t="shared" si="0"/>
        <v>0</v>
      </c>
    </row>
    <row r="15" spans="1:6" x14ac:dyDescent="0.25">
      <c r="A15" s="32">
        <v>12</v>
      </c>
      <c r="B15" s="62" t="s">
        <v>85</v>
      </c>
      <c r="C15" s="32" t="s">
        <v>66</v>
      </c>
      <c r="D15" s="63">
        <v>150</v>
      </c>
      <c r="E15" s="75"/>
      <c r="F15" s="64">
        <f t="shared" si="0"/>
        <v>0</v>
      </c>
    </row>
    <row r="16" spans="1:6" x14ac:dyDescent="0.25">
      <c r="A16" s="32">
        <v>13</v>
      </c>
      <c r="B16" s="62" t="s">
        <v>86</v>
      </c>
      <c r="C16" s="32" t="s">
        <v>66</v>
      </c>
      <c r="D16" s="63">
        <v>150</v>
      </c>
      <c r="E16" s="75"/>
      <c r="F16" s="64">
        <f t="shared" si="0"/>
        <v>0</v>
      </c>
    </row>
    <row r="17" spans="1:6" x14ac:dyDescent="0.25">
      <c r="A17" s="32">
        <v>14</v>
      </c>
      <c r="B17" s="62" t="s">
        <v>87</v>
      </c>
      <c r="C17" s="32" t="s">
        <v>66</v>
      </c>
      <c r="D17" s="63">
        <v>150</v>
      </c>
      <c r="E17" s="75"/>
      <c r="F17" s="64">
        <f t="shared" si="0"/>
        <v>0</v>
      </c>
    </row>
    <row r="18" spans="1:6" x14ac:dyDescent="0.25">
      <c r="A18" s="32">
        <v>15</v>
      </c>
      <c r="B18" s="62" t="s">
        <v>88</v>
      </c>
      <c r="C18" s="32" t="s">
        <v>66</v>
      </c>
      <c r="D18" s="63">
        <v>150</v>
      </c>
      <c r="E18" s="75"/>
      <c r="F18" s="64">
        <f t="shared" si="0"/>
        <v>0</v>
      </c>
    </row>
    <row r="19" spans="1:6" x14ac:dyDescent="0.25">
      <c r="A19" s="32">
        <v>16</v>
      </c>
      <c r="B19" s="62" t="s">
        <v>89</v>
      </c>
      <c r="C19" s="32" t="s">
        <v>66</v>
      </c>
      <c r="D19" s="63">
        <v>150</v>
      </c>
      <c r="E19" s="75"/>
      <c r="F19" s="64">
        <f t="shared" si="0"/>
        <v>0</v>
      </c>
    </row>
    <row r="20" spans="1:6" x14ac:dyDescent="0.25">
      <c r="A20" s="32">
        <v>17</v>
      </c>
      <c r="B20" s="62" t="s">
        <v>90</v>
      </c>
      <c r="C20" s="32" t="s">
        <v>66</v>
      </c>
      <c r="D20" s="63">
        <v>40</v>
      </c>
      <c r="E20" s="75"/>
      <c r="F20" s="64">
        <f t="shared" si="0"/>
        <v>0</v>
      </c>
    </row>
    <row r="21" spans="1:6" x14ac:dyDescent="0.25">
      <c r="A21" s="32">
        <v>18</v>
      </c>
      <c r="B21" s="62" t="s">
        <v>91</v>
      </c>
      <c r="C21" s="32" t="s">
        <v>66</v>
      </c>
      <c r="D21" s="63">
        <v>40</v>
      </c>
      <c r="E21" s="75"/>
      <c r="F21" s="64">
        <f t="shared" si="0"/>
        <v>0</v>
      </c>
    </row>
    <row r="22" spans="1:6" x14ac:dyDescent="0.25">
      <c r="A22" s="32">
        <v>19</v>
      </c>
      <c r="B22" s="62" t="s">
        <v>92</v>
      </c>
      <c r="C22" s="32" t="s">
        <v>66</v>
      </c>
      <c r="D22" s="63">
        <v>100</v>
      </c>
      <c r="E22" s="75"/>
      <c r="F22" s="64">
        <f t="shared" si="0"/>
        <v>0</v>
      </c>
    </row>
    <row r="23" spans="1:6" x14ac:dyDescent="0.25">
      <c r="A23" s="32">
        <v>20</v>
      </c>
      <c r="B23" s="62" t="s">
        <v>93</v>
      </c>
      <c r="C23" s="32" t="s">
        <v>66</v>
      </c>
      <c r="D23" s="63">
        <v>200</v>
      </c>
      <c r="E23" s="75"/>
      <c r="F23" s="64">
        <f t="shared" si="0"/>
        <v>0</v>
      </c>
    </row>
    <row r="24" spans="1:6" x14ac:dyDescent="0.25">
      <c r="A24" s="32">
        <v>21</v>
      </c>
      <c r="B24" s="62" t="s">
        <v>94</v>
      </c>
      <c r="C24" s="32" t="s">
        <v>66</v>
      </c>
      <c r="D24" s="63">
        <v>20</v>
      </c>
      <c r="E24" s="75"/>
      <c r="F24" s="64">
        <f t="shared" si="0"/>
        <v>0</v>
      </c>
    </row>
    <row r="25" spans="1:6" x14ac:dyDescent="0.25">
      <c r="A25" s="32">
        <v>22</v>
      </c>
      <c r="B25" s="62" t="s">
        <v>95</v>
      </c>
      <c r="C25" s="32" t="s">
        <v>66</v>
      </c>
      <c r="D25" s="63">
        <v>20</v>
      </c>
      <c r="E25" s="75"/>
      <c r="F25" s="64">
        <f t="shared" si="0"/>
        <v>0</v>
      </c>
    </row>
    <row r="26" spans="1:6" x14ac:dyDescent="0.25">
      <c r="A26" s="32">
        <v>23</v>
      </c>
      <c r="B26" s="62" t="s">
        <v>96</v>
      </c>
      <c r="C26" s="32" t="s">
        <v>67</v>
      </c>
      <c r="D26" s="63">
        <v>40</v>
      </c>
      <c r="E26" s="75"/>
      <c r="F26" s="64">
        <f t="shared" si="0"/>
        <v>0</v>
      </c>
    </row>
    <row r="27" spans="1:6" x14ac:dyDescent="0.25">
      <c r="A27" s="32">
        <v>24</v>
      </c>
      <c r="B27" s="62" t="s">
        <v>97</v>
      </c>
      <c r="C27" s="32" t="s">
        <v>67</v>
      </c>
      <c r="D27" s="63">
        <v>80</v>
      </c>
      <c r="E27" s="75"/>
      <c r="F27" s="64">
        <f t="shared" si="0"/>
        <v>0</v>
      </c>
    </row>
    <row r="28" spans="1:6" x14ac:dyDescent="0.25">
      <c r="A28" s="32">
        <v>25</v>
      </c>
      <c r="B28" s="62" t="s">
        <v>98</v>
      </c>
      <c r="C28" s="32" t="s">
        <v>67</v>
      </c>
      <c r="D28" s="63">
        <v>20</v>
      </c>
      <c r="E28" s="75"/>
      <c r="F28" s="64">
        <f t="shared" si="0"/>
        <v>0</v>
      </c>
    </row>
    <row r="29" spans="1:6" x14ac:dyDescent="0.25">
      <c r="A29" s="32">
        <v>26</v>
      </c>
      <c r="B29" s="62" t="s">
        <v>99</v>
      </c>
      <c r="C29" s="32" t="s">
        <v>67</v>
      </c>
      <c r="D29" s="63">
        <v>80</v>
      </c>
      <c r="E29" s="75"/>
      <c r="F29" s="64">
        <f t="shared" si="0"/>
        <v>0</v>
      </c>
    </row>
    <row r="30" spans="1:6" x14ac:dyDescent="0.25">
      <c r="A30" s="32">
        <v>27</v>
      </c>
      <c r="B30" s="62" t="s">
        <v>100</v>
      </c>
      <c r="C30" s="32" t="s">
        <v>67</v>
      </c>
      <c r="D30" s="63">
        <v>80</v>
      </c>
      <c r="E30" s="75"/>
      <c r="F30" s="64">
        <f t="shared" si="0"/>
        <v>0</v>
      </c>
    </row>
    <row r="31" spans="1:6" x14ac:dyDescent="0.25">
      <c r="A31" s="32">
        <v>28</v>
      </c>
      <c r="B31" s="62" t="s">
        <v>101</v>
      </c>
      <c r="C31" s="32" t="s">
        <v>62</v>
      </c>
      <c r="D31" s="63">
        <v>50</v>
      </c>
      <c r="E31" s="75"/>
      <c r="F31" s="64">
        <f t="shared" si="0"/>
        <v>0</v>
      </c>
    </row>
    <row r="32" spans="1:6" x14ac:dyDescent="0.25">
      <c r="A32" s="32">
        <v>29</v>
      </c>
      <c r="B32" s="62" t="s">
        <v>102</v>
      </c>
      <c r="C32" s="32" t="s">
        <v>62</v>
      </c>
      <c r="D32" s="63">
        <v>30</v>
      </c>
      <c r="E32" s="75"/>
      <c r="F32" s="64">
        <f t="shared" si="0"/>
        <v>0</v>
      </c>
    </row>
    <row r="33" spans="1:6" x14ac:dyDescent="0.25">
      <c r="A33" s="32">
        <v>30</v>
      </c>
      <c r="B33" s="62" t="s">
        <v>103</v>
      </c>
      <c r="C33" s="32" t="s">
        <v>62</v>
      </c>
      <c r="D33" s="63">
        <v>20</v>
      </c>
      <c r="E33" s="75"/>
      <c r="F33" s="64">
        <f t="shared" si="0"/>
        <v>0</v>
      </c>
    </row>
    <row r="34" spans="1:6" x14ac:dyDescent="0.25">
      <c r="A34" s="32">
        <v>31</v>
      </c>
      <c r="B34" s="62" t="s">
        <v>104</v>
      </c>
      <c r="C34" s="32" t="s">
        <v>105</v>
      </c>
      <c r="D34" s="63">
        <v>10</v>
      </c>
      <c r="E34" s="75"/>
      <c r="F34" s="64">
        <f t="shared" si="0"/>
        <v>0</v>
      </c>
    </row>
    <row r="35" spans="1:6" x14ac:dyDescent="0.25">
      <c r="A35" s="32">
        <v>32</v>
      </c>
      <c r="B35" s="62" t="s">
        <v>106</v>
      </c>
      <c r="C35" s="32" t="s">
        <v>105</v>
      </c>
      <c r="D35" s="63">
        <v>10</v>
      </c>
      <c r="E35" s="75"/>
      <c r="F35" s="64">
        <f t="shared" si="0"/>
        <v>0</v>
      </c>
    </row>
    <row r="36" spans="1:6" x14ac:dyDescent="0.25">
      <c r="A36" s="32">
        <v>33</v>
      </c>
      <c r="B36" s="62" t="s">
        <v>107</v>
      </c>
      <c r="C36" s="32" t="s">
        <v>105</v>
      </c>
      <c r="D36" s="63">
        <v>10</v>
      </c>
      <c r="E36" s="75"/>
      <c r="F36" s="64">
        <f t="shared" si="0"/>
        <v>0</v>
      </c>
    </row>
    <row r="37" spans="1:6" ht="15.75" thickBot="1" x14ac:dyDescent="0.3">
      <c r="A37" s="32">
        <v>34</v>
      </c>
      <c r="B37" s="62" t="s">
        <v>108</v>
      </c>
      <c r="C37" s="32" t="s">
        <v>109</v>
      </c>
      <c r="D37" s="63">
        <v>12</v>
      </c>
      <c r="E37" s="75"/>
      <c r="F37" s="64">
        <f t="shared" si="0"/>
        <v>0</v>
      </c>
    </row>
    <row r="38" spans="1:6" ht="15.75" thickBot="1" x14ac:dyDescent="0.3">
      <c r="B38" s="67" t="s">
        <v>70</v>
      </c>
      <c r="C38" s="68"/>
      <c r="D38" s="68"/>
      <c r="E38" s="68"/>
      <c r="F38" s="69">
        <f>SUM(F4:F37)</f>
        <v>0</v>
      </c>
    </row>
    <row r="40" spans="1:6" x14ac:dyDescent="0.25">
      <c r="B40" t="s">
        <v>110</v>
      </c>
    </row>
    <row r="41" spans="1:6" x14ac:dyDescent="0.25">
      <c r="B41" t="s">
        <v>111</v>
      </c>
    </row>
  </sheetData>
  <mergeCells count="1">
    <mergeCell ref="B1:F1"/>
  </mergeCell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Příloha 5</vt:lpstr>
      <vt:lpstr>Příloha 5 B</vt:lpstr>
      <vt:lpstr>Příloha 5 C</vt:lpstr>
      <vt:lpstr>'Příloha 5'!Oblast_tisku</vt:lpstr>
      <vt:lpstr>'Příloha 5 B'!Oblast_tisku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2022-02-06T23:29:04Z</dcterms:created>
  <dcterms:modified xsi:type="dcterms:W3CDTF">2022-10-11T07:24:30Z</dcterms:modified>
</cp:coreProperties>
</file>