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ZŠ DOKSY-ZP" sheetId="2" r:id="rId2"/>
    <sheet name="02 - ÚT" sheetId="3" r:id="rId3"/>
    <sheet name="03 - MaR" sheetId="4" r:id="rId4"/>
    <sheet name="04 - VRN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'01 - ZŠ DOKSY-ZP'!$C$120:$K$168</definedName>
    <definedName name="_xlnm.Print_Area" localSheetId="1">'01 - ZŠ DOKSY-ZP'!$C$4:$J$76,'01 - ZŠ DOKSY-ZP'!$C$82:$J$102,'01 - ZŠ DOKSY-ZP'!$C$108:$K$168</definedName>
    <definedName name="_xlnm.Print_Titles" localSheetId="1">'01 - ZŠ DOKSY-ZP'!$120:$120</definedName>
    <definedName name="_xlnm._FilterDatabase" localSheetId="2" hidden="1">'02 - ÚT'!$C$129:$K$432</definedName>
    <definedName name="_xlnm.Print_Area" localSheetId="2">'02 - ÚT'!$C$4:$J$76,'02 - ÚT'!$C$82:$J$111,'02 - ÚT'!$C$117:$K$432</definedName>
    <definedName name="_xlnm.Print_Titles" localSheetId="2">'02 - ÚT'!$129:$129</definedName>
    <definedName name="_xlnm._FilterDatabase" localSheetId="3" hidden="1">'03 - MaR'!$C$122:$K$300</definedName>
    <definedName name="_xlnm.Print_Area" localSheetId="3">'03 - MaR'!$C$4:$J$76,'03 - MaR'!$C$82:$J$104,'03 - MaR'!$C$110:$K$300</definedName>
    <definedName name="_xlnm.Print_Titles" localSheetId="3">'03 - MaR'!$122:$122</definedName>
    <definedName name="_xlnm._FilterDatabase" localSheetId="4" hidden="1">'04 - VRN'!$C$120:$K$136</definedName>
    <definedName name="_xlnm.Print_Area" localSheetId="4">'04 - VRN'!$C$4:$J$76,'04 - VRN'!$C$82:$J$102,'04 - VRN'!$C$108:$K$136</definedName>
    <definedName name="_xlnm.Print_Titles" localSheetId="4">'04 - VRN'!$120:$120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35"/>
  <c r="BH135"/>
  <c r="BG135"/>
  <c r="BF135"/>
  <c r="T135"/>
  <c r="T134"/>
  <c r="R135"/>
  <c r="R134"/>
  <c r="P135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T126"/>
  <c r="R127"/>
  <c r="R126"/>
  <c r="P127"/>
  <c r="P126"/>
  <c r="BI124"/>
  <c r="BH124"/>
  <c r="BG124"/>
  <c r="BF124"/>
  <c r="T124"/>
  <c r="T123"/>
  <c r="R124"/>
  <c r="R123"/>
  <c r="P124"/>
  <c r="P123"/>
  <c r="F115"/>
  <c r="E113"/>
  <c r="F89"/>
  <c r="E87"/>
  <c r="J24"/>
  <c r="E24"/>
  <c r="J118"/>
  <c r="J23"/>
  <c r="J21"/>
  <c r="E21"/>
  <c r="J91"/>
  <c r="J20"/>
  <c r="J18"/>
  <c r="E18"/>
  <c r="F118"/>
  <c r="J17"/>
  <c r="J15"/>
  <c r="E15"/>
  <c r="F117"/>
  <c r="J14"/>
  <c r="J12"/>
  <c r="J115"/>
  <c r="E7"/>
  <c r="E111"/>
  <c i="4" r="J37"/>
  <c r="J36"/>
  <c i="1" r="AY97"/>
  <c i="4" r="J35"/>
  <c i="1" r="AX97"/>
  <c i="4"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F117"/>
  <c r="E115"/>
  <c r="F89"/>
  <c r="E87"/>
  <c r="J24"/>
  <c r="E24"/>
  <c r="J92"/>
  <c r="J23"/>
  <c r="J21"/>
  <c r="E21"/>
  <c r="J119"/>
  <c r="J20"/>
  <c r="J18"/>
  <c r="E18"/>
  <c r="F120"/>
  <c r="J17"/>
  <c r="J15"/>
  <c r="E15"/>
  <c r="F119"/>
  <c r="J14"/>
  <c r="J12"/>
  <c r="J89"/>
  <c r="E7"/>
  <c r="E113"/>
  <c i="3" r="J37"/>
  <c r="J36"/>
  <c i="1" r="AY96"/>
  <c i="3" r="J35"/>
  <c i="1" r="AX96"/>
  <c i="3"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1"/>
  <c r="BH401"/>
  <c r="BG401"/>
  <c r="BF401"/>
  <c r="T401"/>
  <c r="T400"/>
  <c r="R401"/>
  <c r="R400"/>
  <c r="P401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1"/>
  <c r="BH361"/>
  <c r="BG361"/>
  <c r="BF361"/>
  <c r="T361"/>
  <c r="T360"/>
  <c r="R361"/>
  <c r="R360"/>
  <c r="P361"/>
  <c r="P360"/>
  <c r="BI358"/>
  <c r="BH358"/>
  <c r="BG358"/>
  <c r="BF358"/>
  <c r="T358"/>
  <c r="T357"/>
  <c r="R358"/>
  <c r="R357"/>
  <c r="P358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F124"/>
  <c r="E122"/>
  <c r="F89"/>
  <c r="E87"/>
  <c r="J24"/>
  <c r="E24"/>
  <c r="J127"/>
  <c r="J23"/>
  <c r="J21"/>
  <c r="E21"/>
  <c r="J91"/>
  <c r="J20"/>
  <c r="J18"/>
  <c r="E18"/>
  <c r="F92"/>
  <c r="J17"/>
  <c r="J15"/>
  <c r="E15"/>
  <c r="F91"/>
  <c r="J14"/>
  <c r="J12"/>
  <c r="J124"/>
  <c r="E7"/>
  <c r="E120"/>
  <c i="2" r="J37"/>
  <c r="J36"/>
  <c i="1" r="AY95"/>
  <c i="2" r="J35"/>
  <c i="1" r="AX95"/>
  <c i="2" r="BI167"/>
  <c r="BH167"/>
  <c r="BG167"/>
  <c r="BF167"/>
  <c r="T167"/>
  <c r="T166"/>
  <c r="R167"/>
  <c r="R166"/>
  <c r="P167"/>
  <c r="P166"/>
  <c r="BI164"/>
  <c r="BH164"/>
  <c r="BG164"/>
  <c r="BF164"/>
  <c r="T164"/>
  <c r="T163"/>
  <c r="R164"/>
  <c r="R163"/>
  <c r="P164"/>
  <c r="P163"/>
  <c r="BI161"/>
  <c r="BH161"/>
  <c r="BG161"/>
  <c r="BF161"/>
  <c r="T161"/>
  <c r="T160"/>
  <c r="R161"/>
  <c r="R160"/>
  <c r="P161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91"/>
  <c r="J14"/>
  <c r="J12"/>
  <c r="J89"/>
  <c r="E7"/>
  <c r="E111"/>
  <c i="1" r="L90"/>
  <c r="AM90"/>
  <c r="AM89"/>
  <c r="L89"/>
  <c r="AM87"/>
  <c r="L87"/>
  <c r="L85"/>
  <c r="L84"/>
  <c i="2" r="F36"/>
  <c i="3" r="J415"/>
  <c r="J274"/>
  <c r="BK224"/>
  <c r="BK398"/>
  <c r="BK259"/>
  <c r="J245"/>
  <c r="J240"/>
  <c r="BK213"/>
  <c r="J150"/>
  <c r="J215"/>
  <c r="BK144"/>
  <c r="J366"/>
  <c r="J314"/>
  <c r="BK321"/>
  <c r="BK249"/>
  <c r="BK226"/>
  <c r="J381"/>
  <c r="J195"/>
  <c r="BK152"/>
  <c r="J302"/>
  <c i="4" r="BK239"/>
  <c r="BK214"/>
  <c r="BK159"/>
  <c r="J286"/>
  <c r="BK184"/>
  <c r="BK177"/>
  <c r="BK255"/>
  <c r="J130"/>
  <c r="J175"/>
  <c r="J200"/>
  <c r="BK188"/>
  <c r="BK169"/>
  <c r="J295"/>
  <c r="BK266"/>
  <c r="BK146"/>
  <c r="J288"/>
  <c r="J138"/>
  <c r="BK130"/>
  <c r="BK175"/>
  <c r="J186"/>
  <c r="J148"/>
  <c r="BK192"/>
  <c r="J276"/>
  <c r="BK150"/>
  <c r="J266"/>
  <c r="J263"/>
  <c r="BK268"/>
  <c i="5" r="J132"/>
  <c r="J135"/>
  <c i="2" r="BK149"/>
  <c r="J156"/>
  <c r="J129"/>
  <c r="J143"/>
  <c r="J133"/>
  <c r="BK161"/>
  <c r="BK156"/>
  <c r="BK145"/>
  <c r="J167"/>
  <c r="J161"/>
  <c r="BK137"/>
  <c r="BK151"/>
  <c i="3" r="BK331"/>
  <c r="BK358"/>
  <c r="BK404"/>
  <c r="J236"/>
  <c r="BK205"/>
  <c r="BK192"/>
  <c r="BK172"/>
  <c r="J152"/>
  <c r="BK140"/>
  <c r="J331"/>
  <c r="J265"/>
  <c r="J243"/>
  <c r="BK132"/>
  <c r="J343"/>
  <c r="BK389"/>
  <c r="BK272"/>
  <c r="J224"/>
  <c r="J163"/>
  <c r="BK381"/>
  <c r="BK280"/>
  <c r="BK261"/>
  <c r="BK195"/>
  <c r="BK310"/>
  <c r="BK234"/>
  <c r="J345"/>
  <c r="J286"/>
  <c r="J158"/>
  <c r="J398"/>
  <c r="BK349"/>
  <c r="J300"/>
  <c r="BK247"/>
  <c r="J232"/>
  <c r="J190"/>
  <c r="BK385"/>
  <c r="BK265"/>
  <c i="4" r="BK299"/>
  <c r="BK200"/>
  <c r="BK286"/>
  <c r="J134"/>
  <c r="BK128"/>
  <c r="J192"/>
  <c r="BK210"/>
  <c r="J159"/>
  <c r="BK229"/>
  <c r="J154"/>
  <c r="J142"/>
  <c i="2" r="BK139"/>
  <c r="J145"/>
  <c r="BK123"/>
  <c r="J151"/>
  <c r="J137"/>
  <c r="BK125"/>
  <c r="J158"/>
  <c r="BK147"/>
  <c r="J135"/>
  <c r="J164"/>
  <c r="BK158"/>
  <c r="BK154"/>
  <c i="3" r="J336"/>
  <c r="BK236"/>
  <c r="J176"/>
  <c r="BK316"/>
  <c r="BK300"/>
  <c r="J255"/>
  <c r="BK323"/>
  <c r="J207"/>
  <c i="4" r="J280"/>
  <c r="BK180"/>
  <c r="BK126"/>
  <c r="J152"/>
  <c r="BK280"/>
  <c r="BK272"/>
  <c r="BK293"/>
  <c r="J196"/>
  <c r="J284"/>
  <c r="BK288"/>
  <c r="BK163"/>
  <c i="5" r="J124"/>
  <c i="2" r="F37"/>
  <c i="3" r="BK312"/>
  <c r="BK135"/>
  <c r="J280"/>
  <c r="J186"/>
  <c r="J182"/>
  <c r="J327"/>
  <c r="BK298"/>
  <c r="J292"/>
  <c r="J284"/>
  <c r="BK184"/>
  <c r="BK169"/>
  <c r="BK429"/>
  <c r="J423"/>
  <c r="J417"/>
  <c r="J387"/>
  <c r="BK355"/>
  <c r="J312"/>
  <c r="J306"/>
  <c r="J267"/>
  <c r="J251"/>
  <c r="BK220"/>
  <c r="BK218"/>
  <c r="J429"/>
  <c r="BK427"/>
  <c r="J425"/>
  <c r="BK423"/>
  <c r="BK415"/>
  <c r="J408"/>
  <c r="BK406"/>
  <c r="BK394"/>
  <c r="J385"/>
  <c r="J372"/>
  <c r="BK343"/>
  <c r="J338"/>
  <c r="J431"/>
  <c r="BK421"/>
  <c r="BK410"/>
  <c r="BK290"/>
  <c r="J220"/>
  <c r="BK203"/>
  <c r="BK199"/>
  <c r="J178"/>
  <c r="BK167"/>
  <c r="BK142"/>
  <c r="BK294"/>
  <c r="BK245"/>
  <c r="BK148"/>
  <c r="J353"/>
  <c r="BK351"/>
  <c r="BK270"/>
  <c r="BK174"/>
  <c r="BK146"/>
  <c r="J391"/>
  <c r="BK368"/>
  <c r="J412"/>
  <c r="BK257"/>
  <c r="BK197"/>
  <c r="BK364"/>
  <c r="J238"/>
  <c r="J218"/>
  <c r="J154"/>
  <c r="BK338"/>
  <c r="BK238"/>
  <c r="BK176"/>
  <c r="J142"/>
  <c r="BK372"/>
  <c r="J355"/>
  <c r="J270"/>
  <c r="J290"/>
  <c r="BK240"/>
  <c r="BK209"/>
  <c r="J404"/>
  <c r="BK366"/>
  <c r="J167"/>
  <c r="BK345"/>
  <c i="4" r="BK297"/>
  <c r="BK235"/>
  <c r="J216"/>
  <c r="BK165"/>
  <c r="J293"/>
  <c r="BK231"/>
  <c r="BK138"/>
  <c r="J224"/>
  <c r="BK263"/>
  <c r="J161"/>
  <c r="BK198"/>
  <c r="J132"/>
  <c r="BK278"/>
  <c r="J259"/>
  <c r="BK251"/>
  <c r="BK136"/>
  <c r="BK194"/>
  <c r="J218"/>
  <c r="BK202"/>
  <c r="J188"/>
  <c r="J214"/>
  <c r="BK140"/>
  <c r="J270"/>
  <c r="J222"/>
  <c r="BK148"/>
  <c r="J274"/>
  <c r="J226"/>
  <c r="J165"/>
  <c r="J231"/>
  <c r="J241"/>
  <c i="5" r="BK127"/>
  <c r="BK132"/>
  <c i="2" r="J131"/>
  <c r="J154"/>
  <c r="BK167"/>
  <c r="J149"/>
  <c r="J147"/>
  <c i="3" r="J318"/>
  <c r="BK207"/>
  <c r="J351"/>
  <c r="J278"/>
  <c r="J249"/>
  <c r="BK412"/>
  <c r="J180"/>
  <c r="J169"/>
  <c r="J156"/>
  <c r="J146"/>
  <c r="J132"/>
  <c r="J247"/>
  <c r="J211"/>
  <c r="J358"/>
  <c r="BK334"/>
  <c r="J282"/>
  <c r="J257"/>
  <c r="BK156"/>
  <c r="BK383"/>
  <c r="BK336"/>
  <c r="BK387"/>
  <c r="J234"/>
  <c r="BK180"/>
  <c r="J226"/>
  <c r="J199"/>
  <c r="J316"/>
  <c r="J205"/>
  <c r="BK138"/>
  <c r="BK375"/>
  <c r="J325"/>
  <c r="BK340"/>
  <c r="J383"/>
  <c r="BK286"/>
  <c r="BK222"/>
  <c r="J394"/>
  <c r="J209"/>
  <c r="BK161"/>
  <c r="BK296"/>
  <c i="4" r="J237"/>
  <c r="J182"/>
  <c r="J282"/>
  <c r="J229"/>
  <c r="BK270"/>
  <c r="BK222"/>
  <c r="J198"/>
  <c r="BK247"/>
  <c r="J206"/>
  <c r="J190"/>
  <c r="BK167"/>
  <c r="BK282"/>
  <c r="J156"/>
  <c r="J239"/>
  <c r="BK161"/>
  <c r="BK212"/>
  <c r="J136"/>
  <c r="J173"/>
  <c r="BK259"/>
  <c r="BK224"/>
  <c r="J150"/>
  <c r="J235"/>
  <c r="J184"/>
  <c r="BK152"/>
  <c r="BK261"/>
  <c r="J167"/>
  <c r="J251"/>
  <c r="BK243"/>
  <c i="5" r="BK135"/>
  <c r="J130"/>
  <c i="2" r="J34"/>
  <c r="BK164"/>
  <c r="BK133"/>
  <c r="BK135"/>
  <c i="3" r="BK325"/>
  <c r="BK255"/>
  <c i="2" r="J127"/>
  <c r="BK143"/>
  <c r="J123"/>
  <c r="J141"/>
  <c r="BK127"/>
  <c i="1" r="AS94"/>
  <c i="2" r="F34"/>
  <c r="BK141"/>
  <c r="J125"/>
  <c i="3" r="J406"/>
  <c r="BK288"/>
  <c r="BK228"/>
  <c r="BK419"/>
  <c r="BK304"/>
  <c r="BK274"/>
  <c r="J172"/>
  <c r="J165"/>
  <c r="J140"/>
  <c r="J321"/>
  <c r="J296"/>
  <c r="BK232"/>
  <c r="J161"/>
  <c r="BK431"/>
  <c r="BK425"/>
  <c r="J421"/>
  <c r="BK408"/>
  <c r="J389"/>
  <c r="J368"/>
  <c r="J308"/>
  <c r="J304"/>
  <c r="J298"/>
  <c r="J419"/>
  <c r="J410"/>
  <c r="J401"/>
  <c r="J396"/>
  <c r="BK391"/>
  <c r="J379"/>
  <c r="BK370"/>
  <c r="J340"/>
  <c r="J334"/>
  <c r="J427"/>
  <c r="BK417"/>
  <c r="BK318"/>
  <c r="J263"/>
  <c r="J201"/>
  <c r="BK182"/>
  <c r="J174"/>
  <c r="BK158"/>
  <c r="BK150"/>
  <c r="J138"/>
  <c r="BK267"/>
  <c r="J230"/>
  <c r="BK190"/>
  <c r="J349"/>
  <c r="BK396"/>
  <c r="BK284"/>
  <c r="J259"/>
  <c r="BK401"/>
  <c r="BK377"/>
  <c r="J329"/>
  <c r="BK306"/>
  <c r="BK215"/>
  <c r="J361"/>
  <c r="BK230"/>
  <c r="BK211"/>
  <c r="J144"/>
  <c r="BK314"/>
  <c r="BK163"/>
  <c r="BK379"/>
  <c r="J370"/>
  <c r="J310"/>
  <c r="BK278"/>
  <c r="BK282"/>
  <c r="BK243"/>
  <c r="BK154"/>
  <c r="J197"/>
  <c r="J347"/>
  <c r="J294"/>
  <c i="4" r="J220"/>
  <c r="J169"/>
  <c r="BK295"/>
  <c r="J233"/>
  <c r="BK226"/>
  <c r="J268"/>
  <c r="J202"/>
  <c r="J128"/>
  <c r="BK182"/>
  <c r="BK204"/>
  <c r="BK196"/>
  <c r="BK284"/>
  <c r="J290"/>
  <c r="J208"/>
  <c r="J299"/>
  <c r="J245"/>
  <c r="BK208"/>
  <c r="J212"/>
  <c i="5" r="BK124"/>
  <c i="3" r="J188"/>
  <c r="BK302"/>
  <c r="BK253"/>
  <c r="BK201"/>
  <c r="J135"/>
  <c r="J203"/>
  <c r="J364"/>
  <c r="BK353"/>
  <c r="BK276"/>
  <c r="J253"/>
  <c r="J228"/>
  <c r="BK188"/>
  <c r="J375"/>
  <c r="J192"/>
  <c r="BK329"/>
  <c i="4" r="BK290"/>
  <c r="BK218"/>
  <c r="BK156"/>
  <c r="BK276"/>
  <c r="BK186"/>
  <c r="J257"/>
  <c r="BK206"/>
  <c r="BK249"/>
  <c r="BK241"/>
  <c r="J194"/>
  <c r="J171"/>
  <c r="BK134"/>
  <c r="J255"/>
  <c r="BK142"/>
  <c r="J249"/>
  <c r="J126"/>
  <c r="J247"/>
  <c r="J163"/>
  <c r="J210"/>
  <c r="J146"/>
  <c r="BK233"/>
  <c r="BK171"/>
  <c r="J144"/>
  <c r="BK190"/>
  <c r="BK154"/>
  <c r="BK132"/>
  <c r="J177"/>
  <c r="BK144"/>
  <c r="BK245"/>
  <c r="BK237"/>
  <c i="2" r="F35"/>
  <c r="BK129"/>
  <c r="BK131"/>
  <c r="J139"/>
  <c i="3" r="BK263"/>
  <c r="J184"/>
  <c r="BK308"/>
  <c r="J276"/>
  <c r="J272"/>
  <c r="J261"/>
  <c r="J222"/>
  <c r="BK186"/>
  <c r="J323"/>
  <c r="J148"/>
  <c r="J377"/>
  <c r="BK361"/>
  <c r="BK292"/>
  <c r="J288"/>
  <c r="BK251"/>
  <c r="J213"/>
  <c r="BK178"/>
  <c r="BK347"/>
  <c r="BK165"/>
  <c r="BK327"/>
  <c i="4" r="J297"/>
  <c r="J243"/>
  <c r="J278"/>
  <c r="J180"/>
  <c r="BK216"/>
  <c r="J204"/>
  <c r="J253"/>
  <c r="BK173"/>
  <c r="BK274"/>
  <c r="J272"/>
  <c r="BK220"/>
  <c r="J140"/>
  <c r="BK253"/>
  <c r="BK257"/>
  <c r="J261"/>
  <c i="5" r="BK130"/>
  <c r="J127"/>
  <c i="2" l="1" r="R153"/>
  <c i="3" r="T269"/>
  <c r="P342"/>
  <c r="P414"/>
  <c i="2" r="P122"/>
  <c i="3" r="BK269"/>
  <c r="J269"/>
  <c r="J100"/>
  <c r="P333"/>
  <c r="BK363"/>
  <c r="J363"/>
  <c r="J106"/>
  <c r="BK414"/>
  <c r="J414"/>
  <c r="J110"/>
  <c i="4" r="P125"/>
  <c r="BK125"/>
  <c r="J125"/>
  <c r="J98"/>
  <c i="2" r="R122"/>
  <c r="R121"/>
  <c i="3" r="P171"/>
  <c r="R333"/>
  <c i="4" r="P228"/>
  <c i="3" r="P269"/>
  <c r="BK342"/>
  <c r="J342"/>
  <c r="J103"/>
  <c r="R393"/>
  <c i="4" r="R125"/>
  <c r="T265"/>
  <c r="BK179"/>
  <c r="J179"/>
  <c r="J100"/>
  <c r="BK292"/>
  <c r="J292"/>
  <c r="J103"/>
  <c i="3" r="R171"/>
  <c i="4" r="R228"/>
  <c i="2" r="P153"/>
  <c i="3" r="BK160"/>
  <c r="J160"/>
  <c r="J98"/>
  <c r="R320"/>
  <c r="T333"/>
  <c r="T414"/>
  <c i="4" r="P179"/>
  <c r="P292"/>
  <c i="3" r="R269"/>
  <c r="T342"/>
  <c r="BK393"/>
  <c r="J393"/>
  <c r="J107"/>
  <c r="BK403"/>
  <c r="J403"/>
  <c r="J109"/>
  <c i="2" r="BK122"/>
  <c r="J122"/>
  <c r="J97"/>
  <c i="3" r="P131"/>
  <c r="R160"/>
  <c r="BK320"/>
  <c r="J320"/>
  <c r="J101"/>
  <c r="R342"/>
  <c r="T393"/>
  <c r="T403"/>
  <c i="4" r="T158"/>
  <c i="3" r="T131"/>
  <c i="2" r="T153"/>
  <c i="3" r="BK171"/>
  <c r="J171"/>
  <c r="J99"/>
  <c r="P393"/>
  <c i="4" r="R158"/>
  <c r="T228"/>
  <c r="T292"/>
  <c r="BK158"/>
  <c r="J158"/>
  <c r="J99"/>
  <c r="BK265"/>
  <c r="J265"/>
  <c r="J102"/>
  <c r="R292"/>
  <c r="BK228"/>
  <c r="J228"/>
  <c r="J101"/>
  <c i="2" r="T122"/>
  <c r="T121"/>
  <c i="3" r="R131"/>
  <c r="T160"/>
  <c r="P320"/>
  <c r="R363"/>
  <c r="R403"/>
  <c i="4" r="T179"/>
  <c i="2" r="BK153"/>
  <c r="J153"/>
  <c r="J98"/>
  <c i="3" r="T171"/>
  <c r="BK333"/>
  <c r="J333"/>
  <c r="J102"/>
  <c r="P363"/>
  <c r="R414"/>
  <c i="4" r="T125"/>
  <c r="T124"/>
  <c r="T123"/>
  <c r="R265"/>
  <c i="3" r="P403"/>
  <c i="4" r="P158"/>
  <c r="P265"/>
  <c i="3" r="BK131"/>
  <c r="J131"/>
  <c r="J97"/>
  <c r="P160"/>
  <c r="T320"/>
  <c r="T363"/>
  <c i="4" r="R179"/>
  <c i="5" r="BK129"/>
  <c r="J129"/>
  <c r="J100"/>
  <c r="P129"/>
  <c r="P122"/>
  <c r="P121"/>
  <c i="1" r="AU98"/>
  <c i="5" r="R129"/>
  <c r="R122"/>
  <c r="R121"/>
  <c r="T129"/>
  <c r="T122"/>
  <c r="T121"/>
  <c i="2" r="BK166"/>
  <c r="J166"/>
  <c r="J101"/>
  <c i="3" r="BK357"/>
  <c r="J357"/>
  <c r="J104"/>
  <c i="2" r="BK163"/>
  <c r="J163"/>
  <c r="J100"/>
  <c i="3" r="BK400"/>
  <c r="J400"/>
  <c r="J108"/>
  <c i="2" r="BK160"/>
  <c r="J160"/>
  <c r="J99"/>
  <c i="3" r="BK360"/>
  <c r="J360"/>
  <c r="J105"/>
  <c i="5" r="BK123"/>
  <c r="J123"/>
  <c r="J98"/>
  <c r="BK126"/>
  <c r="J126"/>
  <c r="J99"/>
  <c r="BK134"/>
  <c r="J134"/>
  <c r="J101"/>
  <c i="4" r="BK124"/>
  <c r="BK123"/>
  <c r="J123"/>
  <c i="5" r="F91"/>
  <c r="J92"/>
  <c r="BE132"/>
  <c r="J89"/>
  <c r="F92"/>
  <c r="J117"/>
  <c r="E85"/>
  <c r="BE124"/>
  <c r="BE127"/>
  <c r="BE130"/>
  <c r="BE135"/>
  <c i="4" r="BE247"/>
  <c r="BE249"/>
  <c r="BE257"/>
  <c r="BE146"/>
  <c r="BE220"/>
  <c r="BE268"/>
  <c r="BE142"/>
  <c r="BE152"/>
  <c r="BE171"/>
  <c r="BE231"/>
  <c r="BE263"/>
  <c r="BE282"/>
  <c r="J91"/>
  <c r="BE134"/>
  <c r="BE136"/>
  <c r="BE159"/>
  <c r="BE186"/>
  <c r="BE194"/>
  <c r="BE198"/>
  <c r="BE210"/>
  <c r="BE216"/>
  <c r="BE218"/>
  <c r="BE224"/>
  <c r="BE226"/>
  <c r="BE233"/>
  <c r="BE177"/>
  <c r="BE180"/>
  <c r="BE261"/>
  <c r="F92"/>
  <c r="J120"/>
  <c r="BE161"/>
  <c r="BE148"/>
  <c r="BE163"/>
  <c r="BE206"/>
  <c r="BE241"/>
  <c r="BE130"/>
  <c r="BE132"/>
  <c r="BE165"/>
  <c r="BE278"/>
  <c r="BE126"/>
  <c r="BE156"/>
  <c r="BE167"/>
  <c r="BE175"/>
  <c r="BE284"/>
  <c r="F91"/>
  <c r="J117"/>
  <c r="BE188"/>
  <c r="BE190"/>
  <c r="BE200"/>
  <c r="BE202"/>
  <c r="BE286"/>
  <c i="3" r="BK130"/>
  <c r="J130"/>
  <c r="J96"/>
  <c i="4" r="E85"/>
  <c r="BE128"/>
  <c r="BE173"/>
  <c r="BE255"/>
  <c r="BE259"/>
  <c r="BE266"/>
  <c r="BE295"/>
  <c r="BE297"/>
  <c r="BE280"/>
  <c r="BE290"/>
  <c r="BE299"/>
  <c r="BE138"/>
  <c r="BE140"/>
  <c r="BE182"/>
  <c r="BE270"/>
  <c r="BE208"/>
  <c r="BE154"/>
  <c r="BE184"/>
  <c r="BE237"/>
  <c r="BE272"/>
  <c r="BE276"/>
  <c r="BE204"/>
  <c r="BE214"/>
  <c r="BE239"/>
  <c r="BE253"/>
  <c r="BE169"/>
  <c r="BE196"/>
  <c r="BE235"/>
  <c r="BE243"/>
  <c r="BE245"/>
  <c r="BE251"/>
  <c r="BE274"/>
  <c r="BE144"/>
  <c r="BE150"/>
  <c r="BE192"/>
  <c r="BE212"/>
  <c r="BE222"/>
  <c r="BE229"/>
  <c r="BE288"/>
  <c r="BE293"/>
  <c i="3" r="BE310"/>
  <c r="BE338"/>
  <c r="BE347"/>
  <c r="BE349"/>
  <c r="BE355"/>
  <c r="J89"/>
  <c r="F126"/>
  <c r="BE158"/>
  <c r="BE169"/>
  <c r="BE172"/>
  <c r="BE203"/>
  <c r="BE253"/>
  <c r="BE296"/>
  <c r="BE383"/>
  <c r="BE192"/>
  <c r="BE205"/>
  <c r="BE213"/>
  <c r="BE234"/>
  <c r="BE336"/>
  <c r="BE379"/>
  <c r="BE282"/>
  <c r="BE329"/>
  <c r="BE334"/>
  <c r="BE343"/>
  <c r="BE389"/>
  <c r="BE404"/>
  <c r="BE272"/>
  <c r="BE288"/>
  <c r="BE294"/>
  <c r="BE300"/>
  <c r="BE306"/>
  <c r="BE316"/>
  <c r="BE318"/>
  <c r="E85"/>
  <c r="J126"/>
  <c r="BE132"/>
  <c r="BE135"/>
  <c r="BE146"/>
  <c r="BE167"/>
  <c r="BE232"/>
  <c r="BE236"/>
  <c r="BE245"/>
  <c r="BE251"/>
  <c r="BE261"/>
  <c r="BE265"/>
  <c r="BE351"/>
  <c r="F127"/>
  <c r="BE138"/>
  <c r="BE140"/>
  <c r="BE199"/>
  <c r="BE215"/>
  <c r="BE243"/>
  <c r="BE247"/>
  <c r="BE368"/>
  <c r="BE152"/>
  <c r="BE154"/>
  <c r="BE156"/>
  <c r="BE163"/>
  <c r="BE176"/>
  <c r="BE186"/>
  <c r="BE188"/>
  <c r="BE190"/>
  <c r="BE211"/>
  <c r="BE249"/>
  <c r="BE255"/>
  <c r="BE314"/>
  <c r="BE325"/>
  <c r="BE274"/>
  <c r="BE276"/>
  <c r="BE304"/>
  <c r="BE340"/>
  <c r="BE366"/>
  <c r="BE385"/>
  <c r="BE387"/>
  <c r="BE396"/>
  <c r="BE148"/>
  <c r="BE150"/>
  <c r="BE370"/>
  <c r="BE377"/>
  <c r="BE178"/>
  <c r="BE180"/>
  <c r="BE182"/>
  <c r="BE184"/>
  <c r="BE197"/>
  <c r="BE207"/>
  <c r="BE209"/>
  <c r="BE220"/>
  <c r="BE238"/>
  <c r="BE144"/>
  <c r="BE218"/>
  <c r="BE226"/>
  <c r="BE257"/>
  <c r="BE270"/>
  <c r="BE278"/>
  <c r="BE280"/>
  <c r="BE292"/>
  <c r="BE298"/>
  <c r="BE321"/>
  <c r="BE323"/>
  <c r="BE391"/>
  <c r="BE331"/>
  <c r="BE353"/>
  <c r="BE364"/>
  <c r="BE375"/>
  <c r="BE381"/>
  <c r="BE417"/>
  <c r="BE419"/>
  <c r="BE425"/>
  <c r="BE429"/>
  <c r="BE431"/>
  <c r="BE222"/>
  <c r="BE228"/>
  <c r="BE259"/>
  <c r="BE286"/>
  <c r="BE290"/>
  <c r="BE358"/>
  <c r="BE361"/>
  <c r="BE372"/>
  <c r="BE398"/>
  <c r="BE401"/>
  <c r="BE406"/>
  <c r="BE410"/>
  <c r="BE412"/>
  <c r="BE415"/>
  <c r="BE427"/>
  <c r="BE142"/>
  <c r="BE165"/>
  <c r="BE224"/>
  <c r="BE240"/>
  <c r="BE263"/>
  <c r="BE394"/>
  <c r="BE421"/>
  <c i="2" r="BK121"/>
  <c r="J121"/>
  <c r="J96"/>
  <c i="3" r="BE161"/>
  <c r="BE267"/>
  <c r="BE284"/>
  <c r="BE312"/>
  <c r="BE345"/>
  <c r="J92"/>
  <c r="BE174"/>
  <c r="BE195"/>
  <c r="BE201"/>
  <c r="BE230"/>
  <c r="BE302"/>
  <c r="BE308"/>
  <c r="BE327"/>
  <c r="BE408"/>
  <c r="BE423"/>
  <c i="2" r="E85"/>
  <c r="F92"/>
  <c r="BE141"/>
  <c r="BE145"/>
  <c r="BE149"/>
  <c r="BE156"/>
  <c r="BE158"/>
  <c r="J91"/>
  <c r="J115"/>
  <c r="BE127"/>
  <c r="BE161"/>
  <c r="BE164"/>
  <c r="F117"/>
  <c r="BE125"/>
  <c r="BE139"/>
  <c r="BE143"/>
  <c r="BE151"/>
  <c r="BE167"/>
  <c r="J92"/>
  <c r="BE123"/>
  <c r="BE154"/>
  <c r="BE147"/>
  <c i="1" r="BB95"/>
  <c i="2" r="BE129"/>
  <c r="BE131"/>
  <c r="BE133"/>
  <c r="BE135"/>
  <c r="BE137"/>
  <c i="1" r="BC95"/>
  <c r="AW95"/>
  <c r="BA95"/>
  <c r="BD95"/>
  <c i="4" r="F35"/>
  <c i="1" r="BB97"/>
  <c i="5" r="J34"/>
  <c i="1" r="AW98"/>
  <c i="4" r="J34"/>
  <c i="1" r="AW97"/>
  <c i="3" r="F37"/>
  <c i="1" r="BD96"/>
  <c i="5" r="F35"/>
  <c i="1" r="BB98"/>
  <c i="5" r="F34"/>
  <c i="1" r="BA98"/>
  <c i="4" r="F37"/>
  <c i="1" r="BD97"/>
  <c i="3" r="F36"/>
  <c i="1" r="BC96"/>
  <c i="3" r="J34"/>
  <c i="1" r="AW96"/>
  <c i="4" r="F34"/>
  <c i="1" r="BA97"/>
  <c i="3" r="F34"/>
  <c i="1" r="BA96"/>
  <c i="4" r="F36"/>
  <c i="1" r="BC97"/>
  <c i="5" r="F37"/>
  <c i="1" r="BD98"/>
  <c i="4" r="J30"/>
  <c i="5" r="F36"/>
  <c i="1" r="BC98"/>
  <c i="3" r="F35"/>
  <c i="1" r="BB96"/>
  <c i="3" l="1" r="P130"/>
  <c i="1" r="AU96"/>
  <c i="3" r="T130"/>
  <c i="4" r="R124"/>
  <c r="R123"/>
  <c i="2" r="P121"/>
  <c i="1" r="AU95"/>
  <c i="3" r="R130"/>
  <c i="4" r="P124"/>
  <c r="P123"/>
  <c i="1" r="AU97"/>
  <c i="5" r="BK122"/>
  <c r="J122"/>
  <c r="J97"/>
  <c i="1" r="AG97"/>
  <c i="4" r="J124"/>
  <c r="J97"/>
  <c r="J96"/>
  <c i="2" r="F33"/>
  <c i="1" r="AZ95"/>
  <c i="4" r="F33"/>
  <c i="1" r="AZ97"/>
  <c r="BD94"/>
  <c r="W33"/>
  <c r="BC94"/>
  <c r="AY94"/>
  <c r="BA94"/>
  <c r="W30"/>
  <c i="2" r="J33"/>
  <c i="1" r="AV95"/>
  <c r="AT95"/>
  <c i="3" r="J30"/>
  <c i="1" r="AG96"/>
  <c i="4" r="J33"/>
  <c i="1" r="AV97"/>
  <c r="AT97"/>
  <c r="AN97"/>
  <c i="5" r="F33"/>
  <c i="1" r="AZ98"/>
  <c i="2" r="J30"/>
  <c i="1" r="AG95"/>
  <c i="3" r="F33"/>
  <c i="1" r="AZ96"/>
  <c r="BB94"/>
  <c r="AX94"/>
  <c i="5" r="J33"/>
  <c i="1" r="AV98"/>
  <c r="AT98"/>
  <c i="3" r="J33"/>
  <c i="1" r="AV96"/>
  <c r="AT96"/>
  <c i="5" l="1" r="BK121"/>
  <c r="J121"/>
  <c r="J96"/>
  <c i="1" r="AN96"/>
  <c i="4" r="J39"/>
  <c i="1" r="AN95"/>
  <c i="3" r="J39"/>
  <c i="2" r="J39"/>
  <c i="1" r="AU94"/>
  <c r="W31"/>
  <c r="W32"/>
  <c r="AZ94"/>
  <c r="AV94"/>
  <c r="AK29"/>
  <c r="AW94"/>
  <c r="AK30"/>
  <c i="5" l="1" r="J30"/>
  <c i="1" r="AG98"/>
  <c r="AG94"/>
  <c r="AK26"/>
  <c r="AK35"/>
  <c r="W29"/>
  <c r="AT94"/>
  <c i="5" l="1" r="J39"/>
  <c i="1" r="AN94"/>
  <c r="AN98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<sst xmlns="http://schemas.openxmlformats.org/spreadsheetml/2006/main">
  <si>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</si>
  <si>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</si>
  <si>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</si>
  <si>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</si>
  <si>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</si>
  <si>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{5b6d38e0-4773-445b-92f3-74bbef310258}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</si>
  <si>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</si>
  <si>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</si>
  <si>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</si>
  <si>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</si>
  <si>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</si>
  <si>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</si>
  <si>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</si>
  <si>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</si>
  <si>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20250915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</si>
  <si>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</si>
  <si>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</si>
  <si>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K.H. Máchy - instalace plynových kotlů</t>
  </si>
  <si>
    <t>KSO:</t>
  </si>
  <si>
    <t>CC-CZ:</t>
  </si>
  <si>
    <t>Místo:</t>
  </si>
  <si>
    <t>Doksy</t>
  </si>
  <si>
    <t>Datum:</t>
  </si>
  <si>
    <t>15. 9. 2025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</si>
  <si>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</si>
  <si>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</si>
  <si>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</si>
  <si>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</si>
  <si>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</si>
  <si>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</si>
  <si>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</si>
  <si>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</si>
  <si>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</si>
  <si>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</si>
  <si>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</si>
  <si>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</si>
  <si>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</si>
  <si>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</si>
  <si>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</si>
  <si>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</si>
  <si>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</si>
  <si>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</si>
  <si>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</si>
  <si>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</si>
  <si>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</si>
  <si>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</si>
  <si>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</si>
  <si>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</si>
  <si>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</si>
  <si>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</si>
  <si>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</si>
  <si>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</si>
  <si>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</si>
  <si>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</si>
  <si>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</si>
  <si>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</si>
  <si>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</si>
  <si>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</si>
  <si>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</si>
  <si>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</si>
  <si>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</si>
  <si>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</si>
  <si>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</si>
  <si>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</si>
  <si>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</si>
  <si>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</si>
  <si>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</si>
  <si>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</si>
  <si>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</si>
  <si>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</si>
  <si>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</si>
  <si>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</si>
  <si>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</si>
  <si>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</si>
  <si>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</si>
  <si>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</si>
  <si>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</si>
  <si>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</si>
  <si>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</si>
  <si>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</si>
  <si>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ZŠ DOKSY-ZP</t>
  </si>
  <si>
    <t>STA</t>
  </si>
  <si>
    <t>1</t>
  </si>
  <si>
    <t>{5c694f27-061f-4a97-b0c0-06f92d3501aa}</t>
  </si>
  <si>
    <t>2</t>
  </si>
  <si>
    <t>02</t>
  </si>
  <si>
    <t>ÚT</t>
  </si>
  <si>
    <t>{19aae90a-6f4c-4986-b08c-3ec9fd011800}</t>
  </si>
  <si>
    <t>03</t>
  </si>
  <si>
    <t>MaR</t>
  </si>
  <si>
    <t>{37ce130a-0c01-429d-a662-8b10294fc590}</t>
  </si>
  <si>
    <t>04</t>
  </si>
  <si>
    <t>VRN</t>
  </si>
  <si>
    <t>{21d52073-59c4-4eee-99ff-e8ea4a7e656a}</t>
  </si>
  <si>
    <t>KRYCÍ LIST SOUPISU PRACÍ</t>
  </si>
  <si>
    <t>Objekt:</t>
  </si>
  <si>
    <t>01 - ZŠ DOKSY-ZP</t>
  </si>
  <si>
    <t xml:space="preserve">S položkami uvedenými ve výkazech, výkresech a technické zprávě platí veškeré s nimi spojené práce,  které jsou zapotřebí pro provedení kompletní dodávky a to i když nejsou zvlášť uvedeny ve výkazech výměr.     To znamená, že veškeré položky patrné z výkazů, výkresů a technických zpráv je třeba v nabídkové ceně doplnit  a ocenit jako komplexně vykonané práce včetně materiálů, nářadí a strojů nutných k práci i když nejsou   ve výkazech vypsány zvlášť. Zhotovitel  v rámci  nabídkového řízení nebo  přípravy  akce   musí  provést  komplexní  analýzu  zakázky   a  v  případě,   že má pochyby stran plánovaných položek ve výkazech, výkresech a zprávách, má za povinnost toto sdělit před odevzdáním nabídkové ceny. Po odevzdání nebude brán na položky nutné k dokončení díla zřetel.Před procesem  přípravy zakázky je  nutno  provést  prohlídku na místě 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</si>
  <si>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</si>
  <si>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</si>
  <si>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</si>
  <si>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</si>
  <si>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</si>
  <si>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D1 - 01 -   PLYNOVÁ ZAŘÍZENÍ </t>
  </si>
  <si>
    <t xml:space="preserve">D2 - 02 -HUTNÍ,  SPOJOVACÍ , TĚSNÍCÍ  A MONTÁŽNÍ MATERIÁL</t>
  </si>
  <si>
    <t xml:space="preserve">D3 - 03 - STAVEBNÍ  PŘÍPOMOCE </t>
  </si>
  <si>
    <t xml:space="preserve">D4 - 04 -   DEMONTÁŽE +LIKVIDACE AUTORIZOVANOU  FIRMOU</t>
  </si>
  <si>
    <t xml:space="preserve">D5 - 05 -  MONTÁŽ ,  DOPRAVA A PŘESUN  HMOT  , TLAKOVÉ ZKOUŠKY,     VÝCHOZÍ   REVIZE  ZP ,  UVEDENÍ  DO  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</si>
  <si>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</si>
  <si>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</si>
  <si>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</si>
  <si>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</si>
  <si>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</si>
  <si>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</si>
  <si>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</si>
  <si>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</si>
  <si>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</si>
  <si>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</si>
  <si>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</si>
  <si>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</si>
  <si>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</si>
  <si>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</si>
  <si>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 xml:space="preserve">01 -   PLYNOVÁ ZAŘÍZENÍ </t>
  </si>
  <si>
    <t>ROZPOCET</t>
  </si>
  <si>
    <t>K</t>
  </si>
  <si>
    <t>101</t>
  </si>
  <si>
    <t xml:space="preserve">REGULÁTOR  TLAKU  ZP rohový  plochý    pro  požadované  parametry   : Medium: Zemní plyn,   Vstupní tlak: 280 - 300 kPa,   Výstupní tlak: 2,1 kPa Průtok -  max: 12  m3(n)/h :</t>
  </si>
  <si>
    <t>ks</t>
  </si>
  <si>
    <t>4</t>
  </si>
  <si>
    <t>PP</t>
  </si>
  <si>
    <t>102</t>
  </si>
  <si>
    <t xml:space="preserve">plynoměr G 4,  rozteč 100 mm,  tlak  měření  2 kPa , s vodivou  rozpěrkou a podpěrou</t>
  </si>
  <si>
    <t>3</t>
  </si>
  <si>
    <t>103</t>
  </si>
  <si>
    <t xml:space="preserve">manometr  plynový   0-10  kPa+smyčka+kohout</t>
  </si>
  <si>
    <t>6</t>
  </si>
  <si>
    <t>104</t>
  </si>
  <si>
    <t xml:space="preserve">plynový  kohout  kulový  DN 40  PN 6</t>
  </si>
  <si>
    <t>8</t>
  </si>
  <si>
    <t>5</t>
  </si>
  <si>
    <t>105</t>
  </si>
  <si>
    <t xml:space="preserve">plynový  kohout  kulový  DN 32 PN 6</t>
  </si>
  <si>
    <t>10</t>
  </si>
  <si>
    <t>106</t>
  </si>
  <si>
    <t xml:space="preserve">plynový  kohout  kulový  DN 25  PN 6</t>
  </si>
  <si>
    <t>7</t>
  </si>
  <si>
    <t>107</t>
  </si>
  <si>
    <t xml:space="preserve">plynový  kohout  kulový  DN 20  PN 6</t>
  </si>
  <si>
    <t>14</t>
  </si>
  <si>
    <t>108</t>
  </si>
  <si>
    <t xml:space="preserve">plynový  kohout  kulový  DN 15  PN 6</t>
  </si>
  <si>
    <t>16</t>
  </si>
  <si>
    <t>9</t>
  </si>
  <si>
    <t>109</t>
  </si>
  <si>
    <t xml:space="preserve">vodivá rozpěrka ke  stávajícímu  plynoměru G6 -  rozteč 250 mm</t>
  </si>
  <si>
    <t>18</t>
  </si>
  <si>
    <t>110</t>
  </si>
  <si>
    <t xml:space="preserve">potrubí z trubek   ocelových  bezešvých černých j.m. 11 353  DN  40,    + tvarovky 35 %                              +  2 * základní  nátěr S 2003  +  3 * syntetický  S 2013  barvy žluť chromová odst. 6200</t>
  </si>
  <si>
    <t>bm</t>
  </si>
  <si>
    <t>20</t>
  </si>
  <si>
    <t>11</t>
  </si>
  <si>
    <t>111</t>
  </si>
  <si>
    <t xml:space="preserve">potrubí z trubek   ocelových  bezešvých černých j.m. 11 353  DN  32,    + tvarovky 35 %                              +  2 * základní  nátěr S 2003  +  3 * syntetický  S 2013  barvy žluť chromová odst. 6200</t>
  </si>
  <si>
    <t>22</t>
  </si>
  <si>
    <t>112</t>
  </si>
  <si>
    <t xml:space="preserve">potrubí z trubek   ocelových  bezešvých černých j.m. 11 353  DN  25,    + tvarovky 35 %                              +  2 * základní  nátěr S 2003  +  3 * syntetický  S 2013  barvy žluť chromová odst. 6200</t>
  </si>
  <si>
    <t>24</t>
  </si>
  <si>
    <t>13</t>
  </si>
  <si>
    <t>113</t>
  </si>
  <si>
    <t xml:space="preserve">potrubí z trubek   ocelových  bezešvých černých j.m. 11 353  DN  20 ,    + tvarovky 20 %                              +  2 * základní  nátěr S 2003  +  3 * syntetický  S 2013  barvy žluť chromová odst. 6200</t>
  </si>
  <si>
    <t>26</t>
  </si>
  <si>
    <t>114</t>
  </si>
  <si>
    <t xml:space="preserve">hadice plynová nerez  vlnovec  flexibilní  DN  32 - 250</t>
  </si>
  <si>
    <t>28</t>
  </si>
  <si>
    <t>15</t>
  </si>
  <si>
    <t>115</t>
  </si>
  <si>
    <t xml:space="preserve">hadice plynová nerez   vlnovec  flexibilní  DN 40 - 250</t>
  </si>
  <si>
    <t>30</t>
  </si>
  <si>
    <t>D2</t>
  </si>
  <si>
    <t xml:space="preserve">02 -HUTNÍ,  SPOJOVACÍ , TĚSNÍCÍ  A MONTÁŽNÍ MATERIÁL</t>
  </si>
  <si>
    <t>201</t>
  </si>
  <si>
    <t>hutní materiál na výrobu závěsů a uložení</t>
  </si>
  <si>
    <t>kg</t>
  </si>
  <si>
    <t>32</t>
  </si>
  <si>
    <t>17</t>
  </si>
  <si>
    <t>202</t>
  </si>
  <si>
    <t>spojovací materiál</t>
  </si>
  <si>
    <t>34</t>
  </si>
  <si>
    <t>203</t>
  </si>
  <si>
    <t xml:space="preserve">těsnící a montážní  materiál</t>
  </si>
  <si>
    <t>36</t>
  </si>
  <si>
    <t>D3</t>
  </si>
  <si>
    <t xml:space="preserve">03 - STAVEBNÍ  PŘÍPOMOCE </t>
  </si>
  <si>
    <t>19</t>
  </si>
  <si>
    <t>301</t>
  </si>
  <si>
    <t xml:space="preserve">Úprava  prostupu  potrubí DN 32  z pilířku do  I.P.P.  -  prostup 1 * obvodovou  stěnou tl. do  700 mm ,  + 1 * prostup stěnou tl. do  250 mm,  obojí  s chráničkou , - bourání,  po montáži  zazdění,  omítky ,štuk, výmalby  - kompletní  dodávka.</t>
  </si>
  <si>
    <t>kpl</t>
  </si>
  <si>
    <t>38</t>
  </si>
  <si>
    <t>D4</t>
  </si>
  <si>
    <t xml:space="preserve">04 -   DEMONTÁŽE +LIKVIDACE AUTORIZOVANOU  FIRMOU</t>
  </si>
  <si>
    <t>401</t>
  </si>
  <si>
    <t xml:space="preserve">demontáž + likvidace  autorizovanou  firmou  - nepotřebná  ocelová potrubí DN 40-25-20</t>
  </si>
  <si>
    <t>40</t>
  </si>
  <si>
    <t>D5</t>
  </si>
  <si>
    <t xml:space="preserve">05 -  MONTÁŽ ,  DOPRAVA A PŘESUN  HMOT  , TLAKOVÉ ZKOUŠKY,     VÝCHOZÍ   REVIZE  ZP ,  UVEDENÍ  DO  </t>
  </si>
  <si>
    <t>501</t>
  </si>
  <si>
    <t xml:space="preserve">MONTÁŽ ,  DOPRAVA A PŘESUN  HMOT  , TLAKOVÉ ZKOUŠKY,     VÝCHOZÍ   REVIZE  ZP ,  UVEDENÍ  DO  PROVOZU</t>
  </si>
  <si>
    <t>42</t>
  </si>
  <si>
    <t>02 - ÚT</t>
  </si>
  <si>
    <t xml:space="preserve"> S položkami uvedenými ve výkazech, výkresech a technické zprávě platí veškeré s nimi spojené práce, které jsou zapotřebí pro provedení kompletní dodávky a to i když nejsou zvlášť uvedeny ve výkazech výměr. To znamená, že veškeré položky patrné z výkazů, výkresů a technických zpráv je třeba v nabídkové ceně doplnit a ocenit jako komplexně vykonané práce včetně materiálů, nářadí a strojů nutných k práci i když nejsou ve výkazech vypsány zvlášť.    Zhotovitel  v rámci  nabídkového řízení nebo  přípravy  akce   musí  provést  komplexní  analýzu  zakázky   a  v  případě, že má pochyby stran plánovaných položek ve výkazech, výkresech a zprávách, má za povinnost toto sdělit před odevzdáním nabídkové ceny. Po odevzdání nebude brán na položky nutné k dokončení díla zřetel.                                                                                                                             Před procesem  přípravy zakázky je  nutno  provést  prohlídku na místě  </t>
  </si>
  <si>
    <t xml:space="preserve">D1 - 01 - KOTLE   , APARÁTY,  PŘÍSLUŠENSTVÍ </t>
  </si>
  <si>
    <t xml:space="preserve">D2 - 02 - ZÁKLADNÍ  SYSTÉM MĚŘENÍ A REGULACE  KOTLŮ</t>
  </si>
  <si>
    <t xml:space="preserve">D3 - 03 - KOUŘOVODY + VYVLOŽKOVÁNÍ  KOMÍNŮ    </t>
  </si>
  <si>
    <t xml:space="preserve">D4 - 04 - ARMATURY </t>
  </si>
  <si>
    <t xml:space="preserve">D5 - 05 - POTRUBÍ  z trubek  ocelových  bezešvých 11 373                                                 </t>
  </si>
  <si>
    <t xml:space="preserve">D6 - 06 - POTRUBÍ  MĚDĚNÉ ,SUPERSAN, POLOTVRDÉ, DIN 1786</t>
  </si>
  <si>
    <t>D7 - 07 - TEPELNÉ IZOLACE</t>
  </si>
  <si>
    <t xml:space="preserve">D8 - 08 - ODVOD  KONDENZÁTU  </t>
  </si>
  <si>
    <t xml:space="preserve">D9 - 09 -  ROZVODY SV  -  POTRUBÍ  Z TRUBEK PPR  S5                                                     </t>
  </si>
  <si>
    <t xml:space="preserve">D10 - 10 -  VZDUCHOTECHNIKA   PRO   KOTELNU                                                    </t>
  </si>
  <si>
    <t xml:space="preserve">D11 - 11 -HUTNÍ,  SPOJOVACÍ , TĚSNÍCÍ  A MONTÁŽNÍ MATERIÁL</t>
  </si>
  <si>
    <t xml:space="preserve">D12 - 12 -  ÚPRAVA  OTOPNÉ  VODY     -                                                                    </t>
  </si>
  <si>
    <t xml:space="preserve">D13 - 13 - STAVEBNÍ  PŘÍPOMOCE </t>
  </si>
  <si>
    <t xml:space="preserve">D14 - 14 -   DEMONTÁŽE +LIKVIDACE AUTORIZOVANOU  FIRMOU</t>
  </si>
  <si>
    <t xml:space="preserve">01 - KOTLE   , APARÁTY,  PŘÍSLUŠENSTVÍ </t>
  </si>
  <si>
    <t xml:space="preserve">stacionární kondenzační  plynový  kotel   topný  výkon   při 80/60 °C  = 176   kW, 6 bar,  spotřeba  ZP  až 19,1  m3/hod.,  tlak ZP 1,7 až 2,5 kPa,  průtok spalovacího vzduchu  Q = 231  m3/hod. , Hmotnost   490  kg,  rozměry š= 734  mm, h= 1194  mm, v= 17</t>
  </si>
  <si>
    <t xml:space="preserve">stacionární kondenzační  plynový  kotel   topný  výkon   při 80/60 °C  = 176   kW, 6 bar,  spotřeba  ZP  až 19,1  m3/hod.,  tlak ZP 1,7 až 2,5 kPa,  průtok spalovacího vzduchu  Q = 231  m3/hod. , Hmotnost   490  kg,  rozměry š= 734  mm, h= 1194  mm, v= 1780 mm .  Normovaný stupeň využití   až   109,1 %  .  Normový emisní faktor Nox  č.5 : 27  mg/ kWh,  normovaný emisní faktor CO2  : 25 mg/ kWh .</t>
  </si>
  <si>
    <t>P</t>
  </si>
  <si>
    <t>Poznámka k položce:_x000d_
spalovací komora bude z nerezové oceli</t>
  </si>
  <si>
    <t xml:space="preserve">stacionární kondenzační  plynový  kotel                                                                                         ,  topný  výkon   při 80/60 °C  = 117   kW, 6 bar,  spotřeba  ZP  až 12,7   m3/hod.,  tlak ZP 1,7 až 2,5 kPa,  průtok spalovací</t>
  </si>
  <si>
    <t xml:space="preserve">stacionární kondenzační  plynový  kotel                                                                                         ,  topný  výkon   při 80/60 °C  = 117   kW, 6 bar,  spotřeba  ZP  až 12,7   m3/hod.,  tlak ZP 1,7 až 2,5 kPa,  průtok spalovacího vzduchu  Q =  154  m3/hod. , Hmotnost   420  kg,  rozměry š= 734  mm, h= 1172  mm, v= 1530 mm .  Normovaný stupeň využití   až   108,8  %  .  Normový emisní faktor Nox  č.5 : 27  mg/ kWh,  normovaný emisní faktor CO2  : 18 mg/ kWh .</t>
  </si>
  <si>
    <t xml:space="preserve">neutraliční box pro kondenzát     včetně   náplně GS 8 kg  ,     +potrubí HT  ŠEDÝ  PP 32 - 10  bm  ,</t>
  </si>
  <si>
    <t xml:space="preserve">závěsný  plynový  kondenzační  kotel   topný  výkon   při 40/30 °C  = 8,8 – 48,7  kW, max. 3 bar,  spotřeba  ZP  až 5,6   m3/hod.,  tlak ZP 2,0  kPa,  Hmotnost   64  kg,  rozměry š= 660  mm, h= 385  mm, v= 680 mm .  Účinnost    až   109,3  %  .  Normový e</t>
  </si>
  <si>
    <t xml:space="preserve">závěsný  plynový  kondenzační  kotel   topný  výkon   při 40/30 °C  = 8,8 – 48,7  kW, max. 3 bar,  spotřeba  ZP  až 5,6   m3/hod.,  tlak ZP 2,0  kPa,  Hmotnost   64  kg,  rozměry š= 660  mm, h= 385  mm, v= 680 mm .  Účinnost    až   109,3  %  .  Normový emisní faktor Nox  č.5 : 26  mg/ kWh,  normovaný emisní faktor CO2  : 29 mg/ m3   .   S  pojistným ventilem</t>
  </si>
  <si>
    <t xml:space="preserve">zásobníkový ohřívač  500  l ,  výška 1810 mm,  průměr  s tepelnou izolací  760 mm,  hmotnost 254 mm  , přestupní plocha  výměníku  6 m2,  topný příkon  70 kW ,                                                                         s elektrickou  topnou  </t>
  </si>
  <si>
    <t xml:space="preserve">zásobníkový ohřívač  500  l ,  výška 1810 mm,  průměr  s tepelnou izolací  760 mm,  hmotnost 254 mm  , přestupní plocha  výměníku  6 m2,  topný příkon  70 kW ,                                                                         s elektrickou  topnou   přírubovou jednotkou    RDW 18-10 o výkonu 10 kW ,                                               připojení 3 x 400 V  ,</t>
  </si>
  <si>
    <t xml:space="preserve">odlučovač nečistot a kalů   D 65  přírubový</t>
  </si>
  <si>
    <t xml:space="preserve">odlučovač nečistot a kalů   D 50  přírubový</t>
  </si>
  <si>
    <t xml:space="preserve">magnetický filtr  nečistot  nečistot a kalů   D 40</t>
  </si>
  <si>
    <t xml:space="preserve">Č1 - Ohřev  zásobníku TUV - oběhové čerpadlo, výkon až 5,5 m3/hod.  při dp = 5,0 m</t>
  </si>
  <si>
    <t xml:space="preserve">Č2 - Společný ohřev VZT  jednotek  pro kuchyň  za  anuloidem                                                            - oběhové čerpadlo,     výkon až 2,6  m3/hod.  při dp = 4,0 m</t>
  </si>
  <si>
    <t xml:space="preserve">Č3, Č4  - Ohřev VZT  jednotek  1+2   pro kuchyň - uzel u výměníků                                                      - oběhové čerpadlo,    výkon až  1,3  m3/hod.  při dp = 2,7 m</t>
  </si>
  <si>
    <t xml:space="preserve">tlaková    expanzní    nádoba   25   l</t>
  </si>
  <si>
    <t>112.1</t>
  </si>
  <si>
    <t xml:space="preserve">anuloid - hydraulický rozdělovač dynamických  tlaků  vel.  220*180 – 910  mm  ,                                                 pro průtok  až 8000  l / hod.,  s  nástěnnými  držáky</t>
  </si>
  <si>
    <t xml:space="preserve">02 - ZÁKLADNÍ  SYSTÉM MĚŘENÍ A REGULACE  KOTLŮ</t>
  </si>
  <si>
    <t xml:space="preserve">OCI345.06/101: Komunikační Clip-in BSB/LPB                                                                                                     komunikační rozhraní mezi THRs a nebo regulacemi RVS</t>
  </si>
  <si>
    <t xml:space="preserve">RVS43.345/109: Kaskáda, směšovaný okruh ÚT, ohřev TV, H1, MF výstup, 2x MF vstup  ,    Komunikace LPB</t>
  </si>
  <si>
    <t>SVS43.345: Sada svorek k RVS43.345</t>
  </si>
  <si>
    <t>204</t>
  </si>
  <si>
    <t xml:space="preserve">AVS37.294/109: Ovládací panel náhrada za AVS37.294/509, ***** včetně: AVS82.491/109: Plochý kabel pro ovládací panel AVS37 - 1,0 m,   AVS92.290/109: Plastová krytka pro ochranu plošných spojů</t>
  </si>
  <si>
    <t>205</t>
  </si>
  <si>
    <t xml:space="preserve">QAD36/101: Příložné čidlo teploty, NTC 10 kOhm  -30-130 °C, 2 s</t>
  </si>
  <si>
    <t xml:space="preserve">03 - KOUŘOVODY + VYVLOŽKOVÁNÍ  KOMÍNŮ    </t>
  </si>
  <si>
    <t>301a</t>
  </si>
  <si>
    <t>52105435: centrická přechodka DN160/150, s hrdlem DN160</t>
  </si>
  <si>
    <t>301b</t>
  </si>
  <si>
    <t>52100142: trubka DN160 x 500 mm</t>
  </si>
  <si>
    <t>301c</t>
  </si>
  <si>
    <t>52100314: kontrolní kus přímý PP DN160</t>
  </si>
  <si>
    <t>301d</t>
  </si>
  <si>
    <t>52100244: koleno DN160 x 45°</t>
  </si>
  <si>
    <t>44</t>
  </si>
  <si>
    <t>23</t>
  </si>
  <si>
    <t>301e</t>
  </si>
  <si>
    <t>52100144: trubka DN160 x 1000 mm</t>
  </si>
  <si>
    <t>46</t>
  </si>
  <si>
    <t>301f</t>
  </si>
  <si>
    <t>52106554: komínová zděř DN225/160, nerez</t>
  </si>
  <si>
    <t>48</t>
  </si>
  <si>
    <t>25</t>
  </si>
  <si>
    <t>301g</t>
  </si>
  <si>
    <t>52106454: kryt zděře DN225, nerez</t>
  </si>
  <si>
    <t>50</t>
  </si>
  <si>
    <t>301h</t>
  </si>
  <si>
    <t>52106204: patní koleno s podpěrou DN160 (koleno, kolej, opěrná tyč)</t>
  </si>
  <si>
    <t>52</t>
  </si>
  <si>
    <t>27</t>
  </si>
  <si>
    <t>301i</t>
  </si>
  <si>
    <t>52100146: trubka DN160 x 2000 mm</t>
  </si>
  <si>
    <t>54</t>
  </si>
  <si>
    <t>301j</t>
  </si>
  <si>
    <t>52106014: distanční objímka DN160 PP</t>
  </si>
  <si>
    <t>56</t>
  </si>
  <si>
    <t>29</t>
  </si>
  <si>
    <t>301k</t>
  </si>
  <si>
    <t>52108514: komínový poklop DN160 nerezový, s vyústěním PP-UV černá</t>
  </si>
  <si>
    <t>58</t>
  </si>
  <si>
    <t xml:space="preserve">Poznámka k položce:_x000d_
Kompletní  sestava odvodu  spalin pro  kotel K 2  :  kouřovody + vyvložkování komínů                                                                                                             + kompletní příslušenství + závěsové prvky  k montáži,    před objednávkou provést zaměření  poměrů na místě a   konzultaci  aktuálnosti a ucelenosti celku odkouření  s dodavatelem   :</t>
  </si>
  <si>
    <t>302a</t>
  </si>
  <si>
    <t>60</t>
  </si>
  <si>
    <t>31</t>
  </si>
  <si>
    <t>302b</t>
  </si>
  <si>
    <t>62</t>
  </si>
  <si>
    <t>302c</t>
  </si>
  <si>
    <t>64</t>
  </si>
  <si>
    <t>33</t>
  </si>
  <si>
    <t>302d</t>
  </si>
  <si>
    <t>66</t>
  </si>
  <si>
    <t>302e</t>
  </si>
  <si>
    <t>68</t>
  </si>
  <si>
    <t>35</t>
  </si>
  <si>
    <t>302f</t>
  </si>
  <si>
    <t>70</t>
  </si>
  <si>
    <t>302g</t>
  </si>
  <si>
    <t>72</t>
  </si>
  <si>
    <t>37</t>
  </si>
  <si>
    <t>302h</t>
  </si>
  <si>
    <t>74</t>
  </si>
  <si>
    <t>302i</t>
  </si>
  <si>
    <t>76</t>
  </si>
  <si>
    <t>39</t>
  </si>
  <si>
    <t>302j</t>
  </si>
  <si>
    <t>78</t>
  </si>
  <si>
    <t>302k</t>
  </si>
  <si>
    <t>80</t>
  </si>
  <si>
    <t xml:space="preserve">Poznámka k položce:_x000d_
Kompletní  sestava odvodu  spalin pro  kotel K 3  :  kouřovody + vyvložkování komínů                                                                                                             + kompletní příslušenství + závěsové prvky  k montáži,    před objednávkou provést zaměření  poměrů na místě a   konzultaci  aktuálnosti a ucelenosti celku odkouření  s dodavatelem   :</t>
  </si>
  <si>
    <t>41</t>
  </si>
  <si>
    <t>82</t>
  </si>
  <si>
    <t>302d.1</t>
  </si>
  <si>
    <t>52100246: koleno DN160 x 87°</t>
  </si>
  <si>
    <t>84</t>
  </si>
  <si>
    <t>43</t>
  </si>
  <si>
    <t>86</t>
  </si>
  <si>
    <t>88</t>
  </si>
  <si>
    <t>45</t>
  </si>
  <si>
    <t>90</t>
  </si>
  <si>
    <t>92</t>
  </si>
  <si>
    <t>47</t>
  </si>
  <si>
    <t>94</t>
  </si>
  <si>
    <t>96</t>
  </si>
  <si>
    <t>49</t>
  </si>
  <si>
    <t>98</t>
  </si>
  <si>
    <t>100</t>
  </si>
  <si>
    <t>51</t>
  </si>
  <si>
    <t xml:space="preserve">Poznámka k položce:_x000d_
Kompletní  sestava odvodu  spalin a  nasávání   spalovacího   vzduchu    koaxiální  pro  kotel K 4  :                                                                                                              + kompletní příslušenství + závěsové prvky  k montáži,    před objednávkou provést zaměření  poměrů na místě a   konzultaci  aktuálnosti a ucelenosti celku odkouření  s dodavatelem   :</t>
  </si>
  <si>
    <t>53</t>
  </si>
  <si>
    <t>302l</t>
  </si>
  <si>
    <t>52105612: centrická přechodka koaxiální DN125/80 na DN160/110</t>
  </si>
  <si>
    <t>302m</t>
  </si>
  <si>
    <t>52103102: kontrolní kus přímý koaxiální DN160/110</t>
  </si>
  <si>
    <t>55</t>
  </si>
  <si>
    <t>302n</t>
  </si>
  <si>
    <t>52102326: koleno koaxiální DN160/110 x 87°</t>
  </si>
  <si>
    <t>302o</t>
  </si>
  <si>
    <t>52101322: trubka koaxiální DN160/110 x 500 mm</t>
  </si>
  <si>
    <t>57</t>
  </si>
  <si>
    <t>302p</t>
  </si>
  <si>
    <t>52101326: trubka koaxiální DN160/110 x 2000 mm</t>
  </si>
  <si>
    <t>302q</t>
  </si>
  <si>
    <t>52101324: trubka koaxiální DN160/110 x 1000 mm</t>
  </si>
  <si>
    <t>116</t>
  </si>
  <si>
    <t>59</t>
  </si>
  <si>
    <t>302r</t>
  </si>
  <si>
    <t>52106302: fasádní patní koleno s ukotvením a přívodem vzduchu DN160/110 nerez</t>
  </si>
  <si>
    <t>118</t>
  </si>
  <si>
    <t>302s</t>
  </si>
  <si>
    <t>52101526: fasádní trubka koaxiální DN160/110 x 2000 mm nerez</t>
  </si>
  <si>
    <t>120</t>
  </si>
  <si>
    <t>61</t>
  </si>
  <si>
    <t>302t</t>
  </si>
  <si>
    <t>52101524: fasádní trubka koaxiální DN160/110 x 1000 mm nerez</t>
  </si>
  <si>
    <t>122</t>
  </si>
  <si>
    <t>302u</t>
  </si>
  <si>
    <t>52101522: fasádní trubka koaxiální DN160/110 x 500 mm nerez</t>
  </si>
  <si>
    <t>124</t>
  </si>
  <si>
    <t>63</t>
  </si>
  <si>
    <t>302v</t>
  </si>
  <si>
    <t>52102526: fasádní koleno koaxiální DN160/110 x 87° nerez</t>
  </si>
  <si>
    <t>126</t>
  </si>
  <si>
    <t>302w</t>
  </si>
  <si>
    <t>52108802: fasádní hlavice se svěrnou objímkou DN160/110 nerez</t>
  </si>
  <si>
    <t>128</t>
  </si>
  <si>
    <t>65</t>
  </si>
  <si>
    <t>302x</t>
  </si>
  <si>
    <t>52106602: fásádní kotvicí třmen DN160 nerez</t>
  </si>
  <si>
    <t>130</t>
  </si>
  <si>
    <t xml:space="preserve">04 - ARMATURY </t>
  </si>
  <si>
    <t>402</t>
  </si>
  <si>
    <t xml:space="preserve">Ventil přímý  DN 65, PN 25 (VVF53.65-63)    uzavírací   - bez napětí  uzavřeno   +  Zdvihový servopohon  s  komunikací</t>
  </si>
  <si>
    <t>134</t>
  </si>
  <si>
    <t>67</t>
  </si>
  <si>
    <t>403</t>
  </si>
  <si>
    <t xml:space="preserve">kohout kulový  DN 100</t>
  </si>
  <si>
    <t>136</t>
  </si>
  <si>
    <t>404</t>
  </si>
  <si>
    <t xml:space="preserve">kohout kulový  DN 65</t>
  </si>
  <si>
    <t>138</t>
  </si>
  <si>
    <t>69</t>
  </si>
  <si>
    <t>405</t>
  </si>
  <si>
    <t xml:space="preserve">kohout kulový  DN 50</t>
  </si>
  <si>
    <t>140</t>
  </si>
  <si>
    <t>406</t>
  </si>
  <si>
    <t xml:space="preserve">kohout kulový  DN 40</t>
  </si>
  <si>
    <t>142</t>
  </si>
  <si>
    <t>71</t>
  </si>
  <si>
    <t>407</t>
  </si>
  <si>
    <t xml:space="preserve">kohout kulový  DN 25</t>
  </si>
  <si>
    <t>144</t>
  </si>
  <si>
    <t>408</t>
  </si>
  <si>
    <t xml:space="preserve">filtr   DN 65</t>
  </si>
  <si>
    <t>146</t>
  </si>
  <si>
    <t>73</t>
  </si>
  <si>
    <t>409</t>
  </si>
  <si>
    <t xml:space="preserve">filtr   DN 50</t>
  </si>
  <si>
    <t>148</t>
  </si>
  <si>
    <t>410</t>
  </si>
  <si>
    <t xml:space="preserve">filtr   DN 40</t>
  </si>
  <si>
    <t>150</t>
  </si>
  <si>
    <t>75</t>
  </si>
  <si>
    <t>411</t>
  </si>
  <si>
    <t xml:space="preserve">filtr   DN 25</t>
  </si>
  <si>
    <t>152</t>
  </si>
  <si>
    <t>412</t>
  </si>
  <si>
    <t>klapka zpětná pružinová DN 65</t>
  </si>
  <si>
    <t>154</t>
  </si>
  <si>
    <t>77</t>
  </si>
  <si>
    <t>413</t>
  </si>
  <si>
    <t>klapka zpětná pružinová DN 50</t>
  </si>
  <si>
    <t>156</t>
  </si>
  <si>
    <t>414</t>
  </si>
  <si>
    <t>klapka zpětná pružinová DN 40</t>
  </si>
  <si>
    <t>158</t>
  </si>
  <si>
    <t>79</t>
  </si>
  <si>
    <t>415</t>
  </si>
  <si>
    <t>klapka zpětná pružinová DN 25</t>
  </si>
  <si>
    <t>160</t>
  </si>
  <si>
    <t>416</t>
  </si>
  <si>
    <t>kohout výpustný DN 20</t>
  </si>
  <si>
    <t>162</t>
  </si>
  <si>
    <t>81</t>
  </si>
  <si>
    <t>417</t>
  </si>
  <si>
    <t xml:space="preserve">teploměr 0 - 120  C</t>
  </si>
  <si>
    <t>164</t>
  </si>
  <si>
    <t>418</t>
  </si>
  <si>
    <t xml:space="preserve">ventil pojistný 3/4"     3 bar</t>
  </si>
  <si>
    <t>166</t>
  </si>
  <si>
    <t>83</t>
  </si>
  <si>
    <t>419</t>
  </si>
  <si>
    <t xml:space="preserve">ventil odvzdušňovací automatický  3/8"</t>
  </si>
  <si>
    <t>168</t>
  </si>
  <si>
    <t>420</t>
  </si>
  <si>
    <t xml:space="preserve">manometr    0-600 kPa+smyčka+kohout</t>
  </si>
  <si>
    <t>170</t>
  </si>
  <si>
    <t>85</t>
  </si>
  <si>
    <t>421</t>
  </si>
  <si>
    <t xml:space="preserve">směšovací ventil trojcestný  DN 65 se servopohonem ,  pouze  montáž,  dodá profese MaR</t>
  </si>
  <si>
    <t>172</t>
  </si>
  <si>
    <t>422</t>
  </si>
  <si>
    <t xml:space="preserve">směšovací  ventil  trojcestný    DN 50  se servopohonem , pouze  montáž,  dodá profese MaR</t>
  </si>
  <si>
    <t>174</t>
  </si>
  <si>
    <t>87</t>
  </si>
  <si>
    <t>423</t>
  </si>
  <si>
    <t xml:space="preserve">směšovací  ventil  trojcestný    DN 40 se servopohonem , pouze  montáž,  dodá profese MaR</t>
  </si>
  <si>
    <t>176</t>
  </si>
  <si>
    <t>424</t>
  </si>
  <si>
    <t xml:space="preserve">směšovací  ventil  trojcestný    DN 25 se servopohonem , pouze  montáž,  dodá profese MaR</t>
  </si>
  <si>
    <t>178</t>
  </si>
  <si>
    <t>89</t>
  </si>
  <si>
    <t>425</t>
  </si>
  <si>
    <t xml:space="preserve">bezpečnostní  skupina pro vodovodní  přípojku - KK 25, zpětný ventil  DN  25 ,                                                     pojistný ventil  DN 20 ,  2,0  bar,  Membránová tlaková expanzní nádoba pro připojení  pitné  vody , Objem 10  l   + cirkula</t>
  </si>
  <si>
    <t>180</t>
  </si>
  <si>
    <t xml:space="preserve">bezpečnostní  skupina pro vodovodní  přípojku - KK 25, zpětný ventil  DN  25 ,                                                     pojistný ventil  DN 20 ,  2,0  bar,  Membránová tlaková expanzní nádoba pro připojení  pitné  vody , Objem 10  l   + cirkulační  čerpadlo TUV - výkon : 0,3 m3  při  dt 0,6 m   ,</t>
  </si>
  <si>
    <t>426</t>
  </si>
  <si>
    <t xml:space="preserve">kohout kulový  DN 20</t>
  </si>
  <si>
    <t>182</t>
  </si>
  <si>
    <t xml:space="preserve">05 - POTRUBÍ  z trubek  ocelových  bezešvých 11 373                                                 </t>
  </si>
  <si>
    <t>91</t>
  </si>
  <si>
    <t>DN 100</t>
  </si>
  <si>
    <t>184</t>
  </si>
  <si>
    <t>502</t>
  </si>
  <si>
    <t>DN 80</t>
  </si>
  <si>
    <t>186</t>
  </si>
  <si>
    <t>93</t>
  </si>
  <si>
    <t>503</t>
  </si>
  <si>
    <t>DN 65</t>
  </si>
  <si>
    <t>188</t>
  </si>
  <si>
    <t>504</t>
  </si>
  <si>
    <t>DN 50</t>
  </si>
  <si>
    <t>190</t>
  </si>
  <si>
    <t>95</t>
  </si>
  <si>
    <t>505</t>
  </si>
  <si>
    <t>DN 40</t>
  </si>
  <si>
    <t>192</t>
  </si>
  <si>
    <t>506</t>
  </si>
  <si>
    <t xml:space="preserve">tvarovky, kolínka, fitinky, záslepky  20  %</t>
  </si>
  <si>
    <t>194</t>
  </si>
  <si>
    <t>D6</t>
  </si>
  <si>
    <t xml:space="preserve">06 - POTRUBÍ  MĚDĚNÉ ,SUPERSAN, POLOTVRDÉ, DIN 1786</t>
  </si>
  <si>
    <t>97</t>
  </si>
  <si>
    <t>601</t>
  </si>
  <si>
    <t>DN 40 - 42*1,5</t>
  </si>
  <si>
    <t>196</t>
  </si>
  <si>
    <t>602</t>
  </si>
  <si>
    <t>DN 25 - 28*1,0</t>
  </si>
  <si>
    <t>198</t>
  </si>
  <si>
    <t>99</t>
  </si>
  <si>
    <t>603</t>
  </si>
  <si>
    <t>DN 20 - 22*1,0</t>
  </si>
  <si>
    <t>200</t>
  </si>
  <si>
    <t>604</t>
  </si>
  <si>
    <t xml:space="preserve">tvarovky, kolínka, fitinky  - cca 20 %</t>
  </si>
  <si>
    <t>D7</t>
  </si>
  <si>
    <t>07 - TEPELNÉ IZOLACE</t>
  </si>
  <si>
    <t>701</t>
  </si>
  <si>
    <t xml:space="preserve">Termoizolační trubice minerální s hliníkovou fólií pro potrubí  DN 100 , síla  stěny  80 mm</t>
  </si>
  <si>
    <t>702</t>
  </si>
  <si>
    <t xml:space="preserve">Termoizolační trubice minerální s hliníkovou fólií pro potrubí  DN 80 , síla  stěny  50 mm</t>
  </si>
  <si>
    <t>206</t>
  </si>
  <si>
    <t>703</t>
  </si>
  <si>
    <t xml:space="preserve">Termoizolační trubice minerální s hliníkovou fólií pro potrubí  DN 65 , síla  stěny  50 mm</t>
  </si>
  <si>
    <t>208</t>
  </si>
  <si>
    <t>704</t>
  </si>
  <si>
    <t xml:space="preserve">Termoizolační trubice minerální s hliníkovou fólií pro potrubí  DN 50 , síla  stěny  50 mm</t>
  </si>
  <si>
    <t>210</t>
  </si>
  <si>
    <t>705</t>
  </si>
  <si>
    <t xml:space="preserve">Termoizolační trubice minerální s hliníkovou fólií pro potrubí  DN 40 , síla  stěny  40 mm</t>
  </si>
  <si>
    <t>212</t>
  </si>
  <si>
    <t>706</t>
  </si>
  <si>
    <t xml:space="preserve">Termoizolační trubice minerální s hliníkovou fólií pro potrubí  DN 25 , síla  stěny  30 mm</t>
  </si>
  <si>
    <t>214</t>
  </si>
  <si>
    <t>707</t>
  </si>
  <si>
    <t xml:space="preserve">Termoizolační trubice minerální s hliníkovou fólií pro potrubí  DN 20 , síla  stěny  15 mm</t>
  </si>
  <si>
    <t>216</t>
  </si>
  <si>
    <t>D8</t>
  </si>
  <si>
    <t xml:space="preserve">08 - ODVOD  KONDENZÁTU  </t>
  </si>
  <si>
    <t>801</t>
  </si>
  <si>
    <t xml:space="preserve">potrubí  odpadní HT systém  - DN 32 + tvarovky 30 % + sifon</t>
  </si>
  <si>
    <t>218</t>
  </si>
  <si>
    <t>D9</t>
  </si>
  <si>
    <t xml:space="preserve">09 -  ROZVODY SV  -  POTRUBÍ  Z TRUBEK PPR  S5                                                     </t>
  </si>
  <si>
    <t>901</t>
  </si>
  <si>
    <t xml:space="preserve">potrubí  z trubek PPR  S 5  ( PN 10)   -  -  rozvod studené vody -  32 / 2,9  ,s termoizolační trubicí návlekovou tl. 10 mm + fitinky 20%</t>
  </si>
  <si>
    <t>220</t>
  </si>
  <si>
    <t>D10</t>
  </si>
  <si>
    <t xml:space="preserve">10 -  VZDUCHOTECHNIKA   PRO   KOTELNU                                                    </t>
  </si>
  <si>
    <t>1001</t>
  </si>
  <si>
    <t xml:space="preserve">potrubní  ventilátor  CC 312 T  0,25,  oběžné kolo 3H-4-25,  napájení T – 400 V , počet pólů 2,                      P =  250  W , I = 0,65  A, IPL / CL : 55 / F,  Qv = až  2600  m3/hod .   při  dp = 150 Pa   ,                              dodává Multi Va</t>
  </si>
  <si>
    <t>222</t>
  </si>
  <si>
    <t xml:space="preserve">potrubní  ventilátor  CC 312 T  0,25,  oběžné kolo 3H-4-25,  napájení T – 400 V , počet pólů 2,                      P =  250  W , I = 0,65  A, IPL / CL : 55 / F,  Qv = až  2600  m3/hod .   při  dp = 150 Pa   ,                              dodává Multi Vac Pardubice.</t>
  </si>
  <si>
    <t>1002</t>
  </si>
  <si>
    <t xml:space="preserve">klapka  žaluziová 355*355 , pro  ovládání servopohonem  (  servopohon v dodávce profese MaR )</t>
  </si>
  <si>
    <t>224</t>
  </si>
  <si>
    <t>1003</t>
  </si>
  <si>
    <t xml:space="preserve">žaluzie  protidešťová pozink. s mřížkou a sítí proti hmyzu 450*450</t>
  </si>
  <si>
    <t>226</t>
  </si>
  <si>
    <t>1004</t>
  </si>
  <si>
    <t xml:space="preserve">žaluzie  protidešťová pozink. s mřížkou a sítí proti hmyzu 355*355</t>
  </si>
  <si>
    <t>228</t>
  </si>
  <si>
    <t>1005</t>
  </si>
  <si>
    <t xml:space="preserve">mřížka  355*355, pozink.,  oka  drát 20*20 mm</t>
  </si>
  <si>
    <t>230</t>
  </si>
  <si>
    <t xml:space="preserve">Poznámka k položce:_x000d_
Potrubí vzduchotechnické ocelové  pozinkované, Sk.I  , tl.  0,8 mm - čtyřhranné, kruhové :</t>
  </si>
  <si>
    <t>1006</t>
  </si>
  <si>
    <t>trouba 355*355 - 800</t>
  </si>
  <si>
    <t>232</t>
  </si>
  <si>
    <t>1007</t>
  </si>
  <si>
    <t>oblouk 355*355 / 90</t>
  </si>
  <si>
    <t>234</t>
  </si>
  <si>
    <t>117</t>
  </si>
  <si>
    <t>1008</t>
  </si>
  <si>
    <t>trouba 355*355 - 1970</t>
  </si>
  <si>
    <t>236</t>
  </si>
  <si>
    <t>1009</t>
  </si>
  <si>
    <t>trouba 355*355 - 1000</t>
  </si>
  <si>
    <t>238</t>
  </si>
  <si>
    <t>119</t>
  </si>
  <si>
    <t>1010</t>
  </si>
  <si>
    <t>přechod 450*450 - DN 355 - 300, pravidelný</t>
  </si>
  <si>
    <t>240</t>
  </si>
  <si>
    <t>1011</t>
  </si>
  <si>
    <t xml:space="preserve">trouba  kruhová  DN 355 - 500</t>
  </si>
  <si>
    <t>242</t>
  </si>
  <si>
    <t>121</t>
  </si>
  <si>
    <t>1012</t>
  </si>
  <si>
    <t>přechod 355*355 - DN 355 - 200, pravidelný</t>
  </si>
  <si>
    <t>244</t>
  </si>
  <si>
    <t>1013</t>
  </si>
  <si>
    <t>oblouk 355*355 / 30</t>
  </si>
  <si>
    <t>246</t>
  </si>
  <si>
    <t>123</t>
  </si>
  <si>
    <t>1014</t>
  </si>
  <si>
    <t>trouba 355*355 - 1500</t>
  </si>
  <si>
    <t>248</t>
  </si>
  <si>
    <t>D11</t>
  </si>
  <si>
    <t xml:space="preserve">11 -HUTNÍ,  SPOJOVACÍ , TĚSNÍCÍ  A MONTÁŽNÍ MATERIÁL</t>
  </si>
  <si>
    <t>1101</t>
  </si>
  <si>
    <t>250</t>
  </si>
  <si>
    <t>125</t>
  </si>
  <si>
    <t>1102</t>
  </si>
  <si>
    <t>252</t>
  </si>
  <si>
    <t>1103</t>
  </si>
  <si>
    <t>254</t>
  </si>
  <si>
    <t>D12</t>
  </si>
  <si>
    <t xml:space="preserve">12 -  ÚPRAVA  OTOPNÉ  VODY     -                                                                    </t>
  </si>
  <si>
    <t>127</t>
  </si>
  <si>
    <t>1201</t>
  </si>
  <si>
    <t xml:space="preserve">Kvalita otopné vody : Před uvedením do  provozu budou  provedeny komplexní úkony k  dosažení požadovaných  vlastností otopné  vody v systému dle  požadavků  výrobce kotlů.  Otopná soustava je v dlouholetém provozu a vlastnosti topné vody jsou  neznámé.  L</t>
  </si>
  <si>
    <t>256</t>
  </si>
  <si>
    <t xml:space="preserve">Kvalita otopné vody : Před uvedením do  provozu budou  provedeny komplexní úkony k  dosažení požadovaných  vlastností otopné  vody v systému dle  požadavků  výrobce kotlů.  Otopná soustava je v dlouholetém provozu a vlastnosti topné vody jsou  neznámé.  Lze předpokládat obsah mechanických znečištění i negativní chemické parametry.  Bez  provedení  účinných  opatření  hrozí   nevratné zanesení  výměníků nových  kotlů a neuznání  záruky. Doporučuje se provést  vypuštění  stávající otopné  vody, topný systém  propláchnout  a  napustit  čistou vodu .  Dále je nutno provést úpravu vlastností  nové topné vody dle  požadavků  výrobce kotlů. Za tímto  účelem je důležité    provést  rozbory parametrů topné vody , které je potřeba opakovat  a  dle  výsledků dále  vlastnosti průběžně  upravovat .</t>
  </si>
  <si>
    <t>D13</t>
  </si>
  <si>
    <t xml:space="preserve">13 - STAVEBNÍ  PŘÍPOMOCE </t>
  </si>
  <si>
    <t>1301</t>
  </si>
  <si>
    <t xml:space="preserve">Rozšíření základu betonového  pod kotel  800*100 - 250  mm, začištění,  nátěr                                  – kompletní  dodávka.</t>
  </si>
  <si>
    <t>258</t>
  </si>
  <si>
    <t>129</t>
  </si>
  <si>
    <t>1302</t>
  </si>
  <si>
    <t xml:space="preserve">Prostupy pro pár topných potrubí DN 40 - 2 * vnitřní stěnou tl. do  250 mm,   1*  stropem  tl . do  250 mm  - bourání,  po montáži  zazdění,  omítky ,štuk, výmalby - kompletní  dodávka</t>
  </si>
  <si>
    <t>260</t>
  </si>
  <si>
    <t>1303</t>
  </si>
  <si>
    <t xml:space="preserve">Prostupy pro koaxiální  kouřovod DN 160 -  1 * obvodovou  stěnou tl. do  700 mm,   1*  stropem  tl . do  250 mm  - bourání,  po montáži  zazdění,  omítky ,štuk, výmalby                                                                     - kompletní  dodáv</t>
  </si>
  <si>
    <t>262</t>
  </si>
  <si>
    <t xml:space="preserve">Prostupy pro koaxiální  kouřovod DN 160 -  1 * obvodovou  stěnou tl. do  700 mm,   1*  stropem  tl . do  250 mm  - bourání,  po montáži  zazdění,  omítky ,štuk, výmalby                                                                     - kompletní  dodávka</t>
  </si>
  <si>
    <t>131</t>
  </si>
  <si>
    <t>1304</t>
  </si>
  <si>
    <t xml:space="preserve">Prostup pro vzduchovod 450*450 -  1 * obvodovou  stěnou tl. do  700 mm,                                              - bourání,  po montáži  zazdění,  omítky ,štuk, výmalby   - kompletní  dodávka</t>
  </si>
  <si>
    <t>264</t>
  </si>
  <si>
    <t>132</t>
  </si>
  <si>
    <t>1305</t>
  </si>
  <si>
    <t xml:space="preserve">Zazdění prostupu pro vzduchovod 200*200-  1 * obvodovou  stěnou tl. do  700 mm,                                              +  omítky ,štuk, výmalby   - kompletní  dodávka</t>
  </si>
  <si>
    <t>266</t>
  </si>
  <si>
    <t>D14</t>
  </si>
  <si>
    <t xml:space="preserve">14 -   DEMONTÁŽE +LIKVIDACE AUTORIZOVANOU  FIRMOU</t>
  </si>
  <si>
    <t>133</t>
  </si>
  <si>
    <t>1401</t>
  </si>
  <si>
    <t xml:space="preserve">3 ks plynových  kotlů  Protherm Grizzly 150 KLO EKO  s  potřebným  příslušenstvím dle situace  a  potřeb na místě</t>
  </si>
  <si>
    <t>268</t>
  </si>
  <si>
    <t>1402</t>
  </si>
  <si>
    <t>nepotřebná otopná ocelová potrubí DN 65, 50,40</t>
  </si>
  <si>
    <t>270</t>
  </si>
  <si>
    <t>135</t>
  </si>
  <si>
    <t>1403</t>
  </si>
  <si>
    <t xml:space="preserve">3 ks stávající  kouřovod  trojsložkový DN 200</t>
  </si>
  <si>
    <t>272</t>
  </si>
  <si>
    <t>1404</t>
  </si>
  <si>
    <t xml:space="preserve">1 ks  nepřímotopný   zásobníkový  ohřívač  VIESSMANN VertiCell HG 500</t>
  </si>
  <si>
    <t>274</t>
  </si>
  <si>
    <t>137</t>
  </si>
  <si>
    <t>1405</t>
  </si>
  <si>
    <t xml:space="preserve">1 ks závěsného  kotle 24  kW v  kotelně  pro uhřev TUV</t>
  </si>
  <si>
    <t>276</t>
  </si>
  <si>
    <t>1406</t>
  </si>
  <si>
    <t xml:space="preserve">demontáž + likvidace  autorizovanou  firmou  -  výbava na rozdělovači-sběrači v kotelně- , směšovací  ventiy , kohouty, filtry a dalších armatur a potřebného  příslušenství – 8 otopných větví</t>
  </si>
  <si>
    <t>278</t>
  </si>
  <si>
    <t>139</t>
  </si>
  <si>
    <t>1407</t>
  </si>
  <si>
    <t xml:space="preserve">1 ks anuloid-hydralický  vyrovnávač dynamických  tlaků-500*500- 1800</t>
  </si>
  <si>
    <t>280</t>
  </si>
  <si>
    <t>1408</t>
  </si>
  <si>
    <t xml:space="preserve">přívodní VZT zařízení  - hadice DN 200 - 4 bm + ventilátor  TD 800/200 - 1 ks ,                                      + havarijní ventilátor HCB 355 - 1 ks</t>
  </si>
  <si>
    <t>282</t>
  </si>
  <si>
    <t>141</t>
  </si>
  <si>
    <t>1501</t>
  </si>
  <si>
    <t xml:space="preserve">MONTÁŽ ,  DOPRAVA A PŘESUN  HMOT  , TLAKOVÉ ZKOUŠKY,     VÝCHOZÍ   REVIZE  ÚT,  UVEDENÍ  DO  PROVOZU</t>
  </si>
  <si>
    <t>soubor</t>
  </si>
  <si>
    <t>164817966</t>
  </si>
  <si>
    <t>03 - MaR</t>
  </si>
  <si>
    <t>Materiál - Materiál</t>
  </si>
  <si>
    <t xml:space="preserve">    D1 - Rozváděč RMK</t>
  </si>
  <si>
    <t xml:space="preserve">    D2 - Rozvodnice VZT2</t>
  </si>
  <si>
    <t xml:space="preserve">    D3 - Periferní přístroje, akční členy a senzorika</t>
  </si>
  <si>
    <t xml:space="preserve">    D4 - Kabely, trasy</t>
  </si>
  <si>
    <t>Montáže - Montáže</t>
  </si>
  <si>
    <t>Ostatní - Ostatní</t>
  </si>
  <si>
    <t>Materiál</t>
  </si>
  <si>
    <t>Rozváděč RMK</t>
  </si>
  <si>
    <t>Pol1</t>
  </si>
  <si>
    <t>Skříň nástěnná 800x600x210, oceloplechová</t>
  </si>
  <si>
    <t>Pol2</t>
  </si>
  <si>
    <t>Držák pro upevnění na stěnu</t>
  </si>
  <si>
    <t>Pol3</t>
  </si>
  <si>
    <t>Kovová přírubová deska</t>
  </si>
  <si>
    <t>Pol4</t>
  </si>
  <si>
    <t>Vývodky pro zavedení kabelů</t>
  </si>
  <si>
    <t>Pol5</t>
  </si>
  <si>
    <t>Hlavní vypínač (25 A)</t>
  </si>
  <si>
    <t>Pol6</t>
  </si>
  <si>
    <t>GSM komunikátor RS485</t>
  </si>
  <si>
    <t>Pol7</t>
  </si>
  <si>
    <t>SIM karta GSM</t>
  </si>
  <si>
    <t>Pol8</t>
  </si>
  <si>
    <t>Jistič C10/1 do RK1</t>
  </si>
  <si>
    <t>Pol9</t>
  </si>
  <si>
    <t>Napájecí zdroj 24 VDC, 5A</t>
  </si>
  <si>
    <t>Pol10</t>
  </si>
  <si>
    <t>El. výstroj rozváděče dle výkresové části</t>
  </si>
  <si>
    <t>Pol11</t>
  </si>
  <si>
    <t>Zásuvka DATACOM UTP Cat.6 2x RJ45 45° (2455)</t>
  </si>
  <si>
    <t>Pol12</t>
  </si>
  <si>
    <t>Propojovací 3f lišty + příslušenství</t>
  </si>
  <si>
    <t>m</t>
  </si>
  <si>
    <t>Pol13</t>
  </si>
  <si>
    <t>Nosná lišta DIN 1m (35x7,5mm) děrovaná</t>
  </si>
  <si>
    <t>Pol14</t>
  </si>
  <si>
    <t>Propojovací kanál perforovaný 40x80</t>
  </si>
  <si>
    <t>Pol15</t>
  </si>
  <si>
    <t>Popisy přístrojů</t>
  </si>
  <si>
    <t>Pol16</t>
  </si>
  <si>
    <t>Ostatní spojovací materiál a vodiče</t>
  </si>
  <si>
    <t>Rozvodnice VZT2</t>
  </si>
  <si>
    <t>Pol17</t>
  </si>
  <si>
    <t>Rozvodnice nástěnná, 3x 12 modulů, krytí IP65, 3-řadá</t>
  </si>
  <si>
    <t>Pol18</t>
  </si>
  <si>
    <t>Logická řídící jednotka, komunikace KNX, Základní modul (8UI, 4DO, 4AO), 24 VAC</t>
  </si>
  <si>
    <t>Pol19</t>
  </si>
  <si>
    <t>Ovládací panel k regulátorům, komunikace KNX</t>
  </si>
  <si>
    <t>Pol20</t>
  </si>
  <si>
    <t>Prostorová jednotka pro regulátor, komunikace KNX</t>
  </si>
  <si>
    <t>Pol21</t>
  </si>
  <si>
    <t>Jistič C10/1 do ADTV</t>
  </si>
  <si>
    <t>Pol22</t>
  </si>
  <si>
    <t>Transformátor 230 V AC / 24V AC, 30 VA</t>
  </si>
  <si>
    <t>Pol23</t>
  </si>
  <si>
    <t>Periferní přístroje, akční členy a senzorika</t>
  </si>
  <si>
    <t>Pol24</t>
  </si>
  <si>
    <t>Kabelová rozvodka se svorkami</t>
  </si>
  <si>
    <t>Pol25</t>
  </si>
  <si>
    <t>Detektor hořlavého plynu 2st.</t>
  </si>
  <si>
    <t>Pol26</t>
  </si>
  <si>
    <t>Detektor plynu CO 2st.</t>
  </si>
  <si>
    <t>Pol27</t>
  </si>
  <si>
    <t>Klapkový pohon 10Nm, 3,5VA, 24 VDC</t>
  </si>
  <si>
    <t>Pol28</t>
  </si>
  <si>
    <t>Směšovací ventil DN 25 (Kvs=6,3) se servopohonem 0-10 V, 24 V</t>
  </si>
  <si>
    <t>Pol29</t>
  </si>
  <si>
    <t>Směšovací ventil DN 40 (Kvs=6,3) se servopohonem 3P 230 VAC</t>
  </si>
  <si>
    <t>Pol30</t>
  </si>
  <si>
    <t>Směšovací ventil DN 50 (Kvs=6,3) se servopohonem 3P 230 VAC</t>
  </si>
  <si>
    <t>Pol31</t>
  </si>
  <si>
    <t>Směšovací ventil DN 65 (Kvs=6,3) se servopohonem 3P 230 VAC</t>
  </si>
  <si>
    <t>Pol32</t>
  </si>
  <si>
    <t>E-box, ŠxVxH: 380x300x155 mm, ocelový plech, s montážní deskou, eintürig s dveřmi</t>
  </si>
  <si>
    <t>Pol33</t>
  </si>
  <si>
    <t>Komplet tlačítko "NOT-AUS", krytí IP66</t>
  </si>
  <si>
    <t>Pol34</t>
  </si>
  <si>
    <t>WEB server LPB</t>
  </si>
  <si>
    <t>Pol35</t>
  </si>
  <si>
    <t>WEB server KNX</t>
  </si>
  <si>
    <t>Pol36</t>
  </si>
  <si>
    <t>Snímač teploty venkovní NTC 1k</t>
  </si>
  <si>
    <t>Pol37</t>
  </si>
  <si>
    <t>Snímač teploty příložný NTC 10k</t>
  </si>
  <si>
    <t>Pol38</t>
  </si>
  <si>
    <t>Snímač teploty do jímky NTC 10k</t>
  </si>
  <si>
    <t>Pol39</t>
  </si>
  <si>
    <t>Snímač teploty venkovní LG-Ni 1000</t>
  </si>
  <si>
    <t>Pol40</t>
  </si>
  <si>
    <t>Snímač teploty příložný LG-Ni 1000</t>
  </si>
  <si>
    <t>Pol41</t>
  </si>
  <si>
    <t>Snímač teploty kanálový LG-Ni 1000</t>
  </si>
  <si>
    <t>Pol42</t>
  </si>
  <si>
    <t>Protimrazová ochrana -15..15°C</t>
  </si>
  <si>
    <t>Pol43</t>
  </si>
  <si>
    <t>Čidlo tlaku pro kapaliny</t>
  </si>
  <si>
    <t>Pol44</t>
  </si>
  <si>
    <t>Diferenční tlakový spínač 20..300 Pa</t>
  </si>
  <si>
    <t>Pol45</t>
  </si>
  <si>
    <t>Termostat omezovací 15..95°C</t>
  </si>
  <si>
    <t>Pol46</t>
  </si>
  <si>
    <t>Hladinový spínač 12..24 VAC/DC</t>
  </si>
  <si>
    <t>Pol47</t>
  </si>
  <si>
    <t>Montážní příslušenství ke snímačům a akčním členům</t>
  </si>
  <si>
    <t>Kabely, trasy</t>
  </si>
  <si>
    <t>Pol48</t>
  </si>
  <si>
    <t>YY-JZ 2x1</t>
  </si>
  <si>
    <t>Pol49</t>
  </si>
  <si>
    <t>kabel komunikační STP, včetně konektrorů RJ45</t>
  </si>
  <si>
    <t>Pol50</t>
  </si>
  <si>
    <t>CYKY-J 3x1,5</t>
  </si>
  <si>
    <t>Pol51</t>
  </si>
  <si>
    <t>CYKY-J 5x1,5</t>
  </si>
  <si>
    <t>Pol52</t>
  </si>
  <si>
    <t>CYKY-J 5x2,5</t>
  </si>
  <si>
    <t>Pol53</t>
  </si>
  <si>
    <t>CYKY-J 7x1,5</t>
  </si>
  <si>
    <t>Pol54</t>
  </si>
  <si>
    <t>JYTY-J 14 X 1</t>
  </si>
  <si>
    <t>Pol55</t>
  </si>
  <si>
    <t>JYTY-O 2 X 1</t>
  </si>
  <si>
    <t>Pol56</t>
  </si>
  <si>
    <t>JYTY-O 4 X 1</t>
  </si>
  <si>
    <t>Pol57</t>
  </si>
  <si>
    <t>JYTY-O 7 X 1</t>
  </si>
  <si>
    <t>Pol59</t>
  </si>
  <si>
    <t>Žlab drátěný 100x50 včetně příslušenství (spojky, nosníky, spojovací mat.)</t>
  </si>
  <si>
    <t>Pol60</t>
  </si>
  <si>
    <t>Žlab drátěný 50x50 včetně příslušenství (spojky, nosníky, spojovací mat.)</t>
  </si>
  <si>
    <t>Pol61</t>
  </si>
  <si>
    <t>Ochranné elektroinstalační trubky 25 mm včetně příchytek</t>
  </si>
  <si>
    <t>Pol62</t>
  </si>
  <si>
    <t>Ochranné pospojování - ekvipotenciální přípojnice</t>
  </si>
  <si>
    <t>Pol63</t>
  </si>
  <si>
    <t>Ochranné pospojování - ochranný vodič</t>
  </si>
  <si>
    <t>Pol64</t>
  </si>
  <si>
    <t>Ochranné pospojování - PE svorky a objímky</t>
  </si>
  <si>
    <t>Pol65</t>
  </si>
  <si>
    <t>Spojovací a drobný montážní materiál, požární prostupy</t>
  </si>
  <si>
    <t>Pol66</t>
  </si>
  <si>
    <t>Popisy kabelů</t>
  </si>
  <si>
    <t>Montáže</t>
  </si>
  <si>
    <t>Pol67</t>
  </si>
  <si>
    <t xml:space="preserve">Montážní práce  - HW zapojení rozváděče RMK</t>
  </si>
  <si>
    <t>Pol68</t>
  </si>
  <si>
    <t xml:space="preserve">Montážní práce  - HW zapojení rozváděče VZT2</t>
  </si>
  <si>
    <t>Pol69</t>
  </si>
  <si>
    <t>Zapojení kabeláží MaR RMK</t>
  </si>
  <si>
    <t>Pol70</t>
  </si>
  <si>
    <t>Zapojení kabeláží MaR VZT2</t>
  </si>
  <si>
    <t>Pol71</t>
  </si>
  <si>
    <t>Zapojení periferních přístrojů RMK</t>
  </si>
  <si>
    <t>Pol72</t>
  </si>
  <si>
    <t>Zapojení periferních přístrojů VZT2</t>
  </si>
  <si>
    <t>Pol73</t>
  </si>
  <si>
    <t>SW parametrování regulátoru RMK + RK1</t>
  </si>
  <si>
    <t>Pol74</t>
  </si>
  <si>
    <t>SW parametrování regulátoru VZT2 + VZT1</t>
  </si>
  <si>
    <t>Pol75</t>
  </si>
  <si>
    <t>Nastavení a konfigurace WEB serveru</t>
  </si>
  <si>
    <t>Pol76</t>
  </si>
  <si>
    <t>Nastavení a konfigurace GSM hlásiče</t>
  </si>
  <si>
    <t>Pol77</t>
  </si>
  <si>
    <t>Montáž kabelové trasy</t>
  </si>
  <si>
    <t>Pol78</t>
  </si>
  <si>
    <t>Kabeláže - položení kabelů</t>
  </si>
  <si>
    <t>Pol79</t>
  </si>
  <si>
    <t>Ochranné pospojení - montáž</t>
  </si>
  <si>
    <t>Ostatní</t>
  </si>
  <si>
    <t>Pol80</t>
  </si>
  <si>
    <t>HW - zkušební provoz, nastavení, odzkoušení</t>
  </si>
  <si>
    <t>h</t>
  </si>
  <si>
    <t>Pol82</t>
  </si>
  <si>
    <t>Revize elektro</t>
  </si>
  <si>
    <t>Pol83</t>
  </si>
  <si>
    <t>Čas na cestě</t>
  </si>
  <si>
    <t>Pol84</t>
  </si>
  <si>
    <t>Doprava</t>
  </si>
  <si>
    <t>04 -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</si>
  <si>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</si>
  <si>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</si>
  <si>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</si>
  <si>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</si>
  <si>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</si>
  <si>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</si>
  <si>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</si>
  <si>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</si>
  <si>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</si>
  <si>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</si>
  <si>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CS ÚRS 2025 02</t>
  </si>
  <si>
    <t>1024</t>
  </si>
  <si>
    <t>666586898</t>
  </si>
  <si>
    <t>VRN3</t>
  </si>
  <si>
    <t>Zařízení staveniště</t>
  </si>
  <si>
    <t>032903000</t>
  </si>
  <si>
    <t>Náklady na provoz a údržbu vybavení staveniště</t>
  </si>
  <si>
    <t>-38701072</t>
  </si>
  <si>
    <t>VRN4</t>
  </si>
  <si>
    <t>Inženýrská činnost</t>
  </si>
  <si>
    <t>041414000</t>
  </si>
  <si>
    <t>Plán BOZP</t>
  </si>
  <si>
    <t>1092813789</t>
  </si>
  <si>
    <t>045203000</t>
  </si>
  <si>
    <t>Kompletační činnost</t>
  </si>
  <si>
    <t>815663557</t>
  </si>
  <si>
    <t>VRN7</t>
  </si>
  <si>
    <t>Provozní vlivy</t>
  </si>
  <si>
    <t>071103000</t>
  </si>
  <si>
    <t>Provoz investora</t>
  </si>
  <si>
    <t>-294202705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</si>
</sst>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3" fillId="0" borderId="0" xfId="0" applyFont="1" applyAlignment="1" applyProtection="1">
      <alignment vertical="center" wrapText="1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116</xdr:row>
      <xdr:rowOff>0</xdr:rowOff>
    </xdr:from>
    <xdr:to>
      <xdr:col>9</xdr:col>
      <xdr:colOff>1215390</xdr:colOff>
      <xdr:row>120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29" t="s">
        <v>39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40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43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48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49</v>
      </c>
      <c r="AI60" s="39"/>
      <c r="AJ60" s="39"/>
      <c r="AK60" s="39"/>
      <c r="AL60" s="39"/>
      <c r="AM60" s="61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52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49</v>
      </c>
      <c r="AI75" s="39"/>
      <c r="AJ75" s="39"/>
      <c r="AK75" s="39"/>
      <c r="AL75" s="39"/>
      <c r="AM75" s="61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20250915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ZŠ K.H. Máchy - instalace plynových kotlů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Doksy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15. 9. 2025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54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55</v>
      </c>
      <c r="D92" s="91"/>
      <c r="E92" s="91"/>
      <c r="F92" s="91"/>
      <c r="G92" s="91"/>
      <c r="H92" s="92"/>
      <c r="I92" s="93" t="s">
        <v>56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57</v>
      </c>
      <c r="AH92" s="91"/>
      <c r="AI92" s="91"/>
      <c r="AJ92" s="91"/>
      <c r="AK92" s="91"/>
      <c r="AL92" s="91"/>
      <c r="AM92" s="91"/>
      <c r="AN92" s="93" t="s">
        <v>58</v>
      </c>
      <c r="AO92" s="91"/>
      <c r="AP92" s="95"/>
      <c r="AQ92" s="96" t="s">
        <v>59</v>
      </c>
      <c r="AR92" s="41"/>
      <c r="AS92" s="97" t="s">
        <v>60</v>
      </c>
      <c r="AT92" s="98" t="s">
        <v>61</v>
      </c>
      <c r="AU92" s="98" t="s">
        <v>62</v>
      </c>
      <c r="AV92" s="98" t="s">
        <v>63</v>
      </c>
      <c r="AW92" s="98" t="s">
        <v>64</v>
      </c>
      <c r="AX92" s="98" t="s">
        <v>65</v>
      </c>
      <c r="AY92" s="98" t="s">
        <v>66</v>
      </c>
      <c r="AZ92" s="98" t="s">
        <v>67</v>
      </c>
      <c r="BA92" s="98" t="s">
        <v>68</v>
      </c>
      <c r="BB92" s="98" t="s">
        <v>69</v>
      </c>
      <c r="BC92" s="98" t="s">
        <v>70</v>
      </c>
      <c r="BD92" s="99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72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ROUND(SUM(AG95:AG98),2)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ROUND(SUM(AS95:AS98),2)</f>
        <v>0</v>
      </c>
      <c r="AT94" s="111">
        <f>ROUND(SUM(AV94:AW94),2)</f>
        <v>0</v>
      </c>
      <c r="AU94" s="112">
        <f>ROUND(SUM(AU95:AU98),5)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ROUND(SUM(AZ95:AZ98),2)</f>
        <v>0</v>
      </c>
      <c r="BA94" s="111">
        <f>ROUND(SUM(BA95:BA98),2)</f>
        <v>0</v>
      </c>
      <c r="BB94" s="111">
        <f>ROUND(SUM(BB95:BB98),2)</f>
        <v>0</v>
      </c>
      <c r="BC94" s="111">
        <f>ROUND(SUM(BC95:BC98),2)</f>
        <v>0</v>
      </c>
      <c r="BD94" s="113">
        <f>ROUND(SUM(BD95:BD98),2)</f>
        <v>0</v>
      </c>
      <c r="BE94" s="6"/>
      <c r="BS94" s="114" t="s">
        <v>73</v>
      </c>
      <c r="BT94" s="114" t="s">
        <v>74</v>
      </c>
      <c r="BU94" s="115" t="s">
        <v>75</v>
      </c>
      <c r="BV94" s="114" t="s">
        <v>76</v>
      </c>
      <c r="BW94" s="114" t="s">
        <v>5</v>
      </c>
      <c r="BX94" s="114" t="s">
        <v>77</v>
      </c>
      <c r="CL94" s="114" t="s">
        <v>1</v>
      </c>
    </row>
    <row r="95" s="7" customFormat="1" ht="16.5" customHeight="1">
      <c r="A95" s="116" t="s">
        <v>78</v>
      </c>
      <c r="B95" s="117"/>
      <c r="C95" s="118"/>
      <c r="D95" s="119" t="s">
        <v>79</v>
      </c>
      <c r="E95" s="119"/>
      <c r="F95" s="119"/>
      <c r="G95" s="119"/>
      <c r="H95" s="119"/>
      <c r="I95" s="120"/>
      <c r="J95" s="119" t="s">
        <v>80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'01 - ZŠ DOKSY-ZP'!J30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81</v>
      </c>
      <c r="AR95" s="123"/>
      <c r="AS95" s="124">
        <v>0</v>
      </c>
      <c r="AT95" s="125">
        <f>ROUND(SUM(AV95:AW95),2)</f>
        <v>0</v>
      </c>
      <c r="AU95" s="126">
        <f>'01 - ZŠ DOKSY-ZP'!P121</f>
        <v>0</v>
      </c>
      <c r="AV95" s="125">
        <f>'01 - ZŠ DOKSY-ZP'!J33</f>
        <v>0</v>
      </c>
      <c r="AW95" s="125">
        <f>'01 - ZŠ DOKSY-ZP'!J34</f>
        <v>0</v>
      </c>
      <c r="AX95" s="125">
        <f>'01 - ZŠ DOKSY-ZP'!J35</f>
        <v>0</v>
      </c>
      <c r="AY95" s="125">
        <f>'01 - ZŠ DOKSY-ZP'!J36</f>
        <v>0</v>
      </c>
      <c r="AZ95" s="125">
        <f>'01 - ZŠ DOKSY-ZP'!F33</f>
        <v>0</v>
      </c>
      <c r="BA95" s="125">
        <f>'01 - ZŠ DOKSY-ZP'!F34</f>
        <v>0</v>
      </c>
      <c r="BB95" s="125">
        <f>'01 - ZŠ DOKSY-ZP'!F35</f>
        <v>0</v>
      </c>
      <c r="BC95" s="125">
        <f>'01 - ZŠ DOKSY-ZP'!F36</f>
        <v>0</v>
      </c>
      <c r="BD95" s="127">
        <f>'01 - ZŠ DOKSY-ZP'!F37</f>
        <v>0</v>
      </c>
      <c r="BE95" s="7"/>
      <c r="BT95" s="128" t="s">
        <v>82</v>
      </c>
      <c r="BV95" s="128" t="s">
        <v>76</v>
      </c>
      <c r="BW95" s="128" t="s">
        <v>83</v>
      </c>
      <c r="BX95" s="128" t="s">
        <v>5</v>
      </c>
      <c r="CL95" s="128" t="s">
        <v>1</v>
      </c>
      <c r="CM95" s="128" t="s">
        <v>84</v>
      </c>
    </row>
    <row r="96" s="7" customFormat="1" ht="16.5" customHeight="1">
      <c r="A96" s="116" t="s">
        <v>78</v>
      </c>
      <c r="B96" s="117"/>
      <c r="C96" s="118"/>
      <c r="D96" s="119" t="s">
        <v>85</v>
      </c>
      <c r="E96" s="119"/>
      <c r="F96" s="119"/>
      <c r="G96" s="119"/>
      <c r="H96" s="119"/>
      <c r="I96" s="120"/>
      <c r="J96" s="119" t="s">
        <v>86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'02 - ÚT'!J30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81</v>
      </c>
      <c r="AR96" s="123"/>
      <c r="AS96" s="124">
        <v>0</v>
      </c>
      <c r="AT96" s="125">
        <f>ROUND(SUM(AV96:AW96),2)</f>
        <v>0</v>
      </c>
      <c r="AU96" s="126">
        <f>'02 - ÚT'!P130</f>
        <v>0</v>
      </c>
      <c r="AV96" s="125">
        <f>'02 - ÚT'!J33</f>
        <v>0</v>
      </c>
      <c r="AW96" s="125">
        <f>'02 - ÚT'!J34</f>
        <v>0</v>
      </c>
      <c r="AX96" s="125">
        <f>'02 - ÚT'!J35</f>
        <v>0</v>
      </c>
      <c r="AY96" s="125">
        <f>'02 - ÚT'!J36</f>
        <v>0</v>
      </c>
      <c r="AZ96" s="125">
        <f>'02 - ÚT'!F33</f>
        <v>0</v>
      </c>
      <c r="BA96" s="125">
        <f>'02 - ÚT'!F34</f>
        <v>0</v>
      </c>
      <c r="BB96" s="125">
        <f>'02 - ÚT'!F35</f>
        <v>0</v>
      </c>
      <c r="BC96" s="125">
        <f>'02 - ÚT'!F36</f>
        <v>0</v>
      </c>
      <c r="BD96" s="127">
        <f>'02 - ÚT'!F37</f>
        <v>0</v>
      </c>
      <c r="BE96" s="7"/>
      <c r="BT96" s="128" t="s">
        <v>82</v>
      </c>
      <c r="BV96" s="128" t="s">
        <v>76</v>
      </c>
      <c r="BW96" s="128" t="s">
        <v>87</v>
      </c>
      <c r="BX96" s="128" t="s">
        <v>5</v>
      </c>
      <c r="CL96" s="128" t="s">
        <v>1</v>
      </c>
      <c r="CM96" s="128" t="s">
        <v>84</v>
      </c>
    </row>
    <row r="97" s="7" customFormat="1" ht="16.5" customHeight="1">
      <c r="A97" s="116" t="s">
        <v>78</v>
      </c>
      <c r="B97" s="117"/>
      <c r="C97" s="118"/>
      <c r="D97" s="119" t="s">
        <v>88</v>
      </c>
      <c r="E97" s="119"/>
      <c r="F97" s="119"/>
      <c r="G97" s="119"/>
      <c r="H97" s="119"/>
      <c r="I97" s="120"/>
      <c r="J97" s="119" t="s">
        <v>89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'03 - MaR'!J30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81</v>
      </c>
      <c r="AR97" s="123"/>
      <c r="AS97" s="124">
        <v>0</v>
      </c>
      <c r="AT97" s="125">
        <f>ROUND(SUM(AV97:AW97),2)</f>
        <v>0</v>
      </c>
      <c r="AU97" s="126">
        <f>'03 - MaR'!P123</f>
        <v>0</v>
      </c>
      <c r="AV97" s="125">
        <f>'03 - MaR'!J33</f>
        <v>0</v>
      </c>
      <c r="AW97" s="125">
        <f>'03 - MaR'!J34</f>
        <v>0</v>
      </c>
      <c r="AX97" s="125">
        <f>'03 - MaR'!J35</f>
        <v>0</v>
      </c>
      <c r="AY97" s="125">
        <f>'03 - MaR'!J36</f>
        <v>0</v>
      </c>
      <c r="AZ97" s="125">
        <f>'03 - MaR'!F33</f>
        <v>0</v>
      </c>
      <c r="BA97" s="125">
        <f>'03 - MaR'!F34</f>
        <v>0</v>
      </c>
      <c r="BB97" s="125">
        <f>'03 - MaR'!F35</f>
        <v>0</v>
      </c>
      <c r="BC97" s="125">
        <f>'03 - MaR'!F36</f>
        <v>0</v>
      </c>
      <c r="BD97" s="127">
        <f>'03 - MaR'!F37</f>
        <v>0</v>
      </c>
      <c r="BE97" s="7"/>
      <c r="BT97" s="128" t="s">
        <v>82</v>
      </c>
      <c r="BV97" s="128" t="s">
        <v>76</v>
      </c>
      <c r="BW97" s="128" t="s">
        <v>90</v>
      </c>
      <c r="BX97" s="128" t="s">
        <v>5</v>
      </c>
      <c r="CL97" s="128" t="s">
        <v>1</v>
      </c>
      <c r="CM97" s="128" t="s">
        <v>84</v>
      </c>
    </row>
    <row r="98" s="7" customFormat="1" ht="16.5" customHeight="1">
      <c r="A98" s="116" t="s">
        <v>78</v>
      </c>
      <c r="B98" s="117"/>
      <c r="C98" s="118"/>
      <c r="D98" s="119" t="s">
        <v>91</v>
      </c>
      <c r="E98" s="119"/>
      <c r="F98" s="119"/>
      <c r="G98" s="119"/>
      <c r="H98" s="119"/>
      <c r="I98" s="120"/>
      <c r="J98" s="119" t="s">
        <v>92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'04 - VRN'!J30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81</v>
      </c>
      <c r="AR98" s="123"/>
      <c r="AS98" s="129">
        <v>0</v>
      </c>
      <c r="AT98" s="130">
        <f>ROUND(SUM(AV98:AW98),2)</f>
        <v>0</v>
      </c>
      <c r="AU98" s="131">
        <f>'04 - VRN'!P121</f>
        <v>0</v>
      </c>
      <c r="AV98" s="130">
        <f>'04 - VRN'!J33</f>
        <v>0</v>
      </c>
      <c r="AW98" s="130">
        <f>'04 - VRN'!J34</f>
        <v>0</v>
      </c>
      <c r="AX98" s="130">
        <f>'04 - VRN'!J35</f>
        <v>0</v>
      </c>
      <c r="AY98" s="130">
        <f>'04 - VRN'!J36</f>
        <v>0</v>
      </c>
      <c r="AZ98" s="130">
        <f>'04 - VRN'!F33</f>
        <v>0</v>
      </c>
      <c r="BA98" s="130">
        <f>'04 - VRN'!F34</f>
        <v>0</v>
      </c>
      <c r="BB98" s="130">
        <f>'04 - VRN'!F35</f>
        <v>0</v>
      </c>
      <c r="BC98" s="130">
        <f>'04 - VRN'!F36</f>
        <v>0</v>
      </c>
      <c r="BD98" s="132">
        <f>'04 - VRN'!F37</f>
        <v>0</v>
      </c>
      <c r="BE98" s="7"/>
      <c r="BT98" s="128" t="s">
        <v>82</v>
      </c>
      <c r="BV98" s="128" t="s">
        <v>76</v>
      </c>
      <c r="BW98" s="128" t="s">
        <v>93</v>
      </c>
      <c r="BX98" s="128" t="s">
        <v>5</v>
      </c>
      <c r="CL98" s="128" t="s">
        <v>1</v>
      </c>
      <c r="CM98" s="128" t="s">
        <v>84</v>
      </c>
    </row>
    <row r="99" s="2" customFormat="1" ht="30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41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</sheetData>
  <sheetProtection sheet="1" formatColumns="0" formatRows="0" objects="1" scenarios="1" spinCount="100000" saltValue="Su2TxNU9ct5JXuqkGGEvG55YbBu0up88OddH8cQroEZdwg/quH97DdlmvQIbGs/s43UevgKeQxX1Bvz90+c6HQ==" hashValue="pxZ+NpjoDV0cPjltm8iEBA+nWrWtoWvbPS4IVzTYhdOUU3o4601UsMK5KwLNQSglR94SAE1EqrNxD7plkv+EFA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ZŠ DOKSY-ZP'!C2" display="/"/>
    <hyperlink ref="A96" location="'02 - ÚT'!C2" display="/"/>
    <hyperlink ref="A97" location="'03 - MaR'!C2" display="/"/>
    <hyperlink ref="A98" location="'04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94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ZŠ K.H. Máchy - instalace plynových kotlů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26</v>
      </c>
      <c r="G12" s="35"/>
      <c r="H12" s="35"/>
      <c r="I12" s="137" t="s">
        <v>22</v>
      </c>
      <c r="J12" s="141" t="str">
        <f>'Rekapitulace stavby'!AN8</f>
        <v>15. 9. 2025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55.25" customHeight="1">
      <c r="A27" s="142"/>
      <c r="B27" s="143"/>
      <c r="C27" s="142"/>
      <c r="D27" s="142"/>
      <c r="E27" s="144" t="s">
        <v>97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ROUND((SUM(BE121:BE168)),  2)</f>
        <v>0</v>
      </c>
      <c r="G33" s="35"/>
      <c r="H33" s="35"/>
      <c r="I33" s="152">
        <v>0.20999999999999999</v>
      </c>
      <c r="J33" s="151">
        <f>ROUND(((SUM(BE121:BE168))*I33),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ROUND((SUM(BF121:BF168)),  2)</f>
        <v>0</v>
      </c>
      <c r="G34" s="35"/>
      <c r="H34" s="35"/>
      <c r="I34" s="152">
        <v>0.12</v>
      </c>
      <c r="J34" s="151">
        <f>ROUND(((SUM(BF121:BF168))*I34),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ROUND((SUM(BG121:BG168)),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ROUND((SUM(BH121:BH168)),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ROUND((SUM(BI121:BI168)),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ZŠ K.H. Máchy - instalace plynových kotlů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01 - ZŠ DOKSY-ZP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15. 9. 2025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99</v>
      </c>
      <c r="D94" s="173"/>
      <c r="E94" s="173"/>
      <c r="F94" s="173"/>
      <c r="G94" s="173"/>
      <c r="H94" s="173"/>
      <c r="I94" s="173"/>
      <c r="J94" s="174" t="s">
        <v>100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101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102</v>
      </c>
    </row>
    <row r="97" s="9" customFormat="1" ht="24.96" customHeight="1">
      <c r="A97" s="9"/>
      <c r="B97" s="176"/>
      <c r="C97" s="177"/>
      <c r="D97" s="178" t="s">
        <v>103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104</v>
      </c>
      <c r="E98" s="179"/>
      <c r="F98" s="179"/>
      <c r="G98" s="179"/>
      <c r="H98" s="179"/>
      <c r="I98" s="179"/>
      <c r="J98" s="180">
        <f>J153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105</v>
      </c>
      <c r="E99" s="179"/>
      <c r="F99" s="179"/>
      <c r="G99" s="179"/>
      <c r="H99" s="179"/>
      <c r="I99" s="179"/>
      <c r="J99" s="180">
        <f>J160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6"/>
      <c r="C100" s="177"/>
      <c r="D100" s="178" t="s">
        <v>106</v>
      </c>
      <c r="E100" s="179"/>
      <c r="F100" s="179"/>
      <c r="G100" s="179"/>
      <c r="H100" s="179"/>
      <c r="I100" s="179"/>
      <c r="J100" s="180">
        <f>J163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6"/>
      <c r="C101" s="177"/>
      <c r="D101" s="178" t="s">
        <v>107</v>
      </c>
      <c r="E101" s="179"/>
      <c r="F101" s="179"/>
      <c r="G101" s="179"/>
      <c r="H101" s="179"/>
      <c r="I101" s="179"/>
      <c r="J101" s="180">
        <f>J166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108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71" t="str">
        <f>E7</f>
        <v>ZŠ K.H. Máchy - instalace plynových kotlů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95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01 - ZŠ DOKSY-ZP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 xml:space="preserve"> </v>
      </c>
      <c r="G115" s="37"/>
      <c r="H115" s="37"/>
      <c r="I115" s="29" t="s">
        <v>22</v>
      </c>
      <c r="J115" s="76" t="str">
        <f>IF(J12="","",J12)</f>
        <v>15. 9. 2025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24</v>
      </c>
      <c r="D117" s="37"/>
      <c r="E117" s="37"/>
      <c r="F117" s="24" t="str">
        <f>E15</f>
        <v xml:space="preserve"> </v>
      </c>
      <c r="G117" s="37"/>
      <c r="H117" s="37"/>
      <c r="I117" s="29" t="s">
        <v>30</v>
      </c>
      <c r="J117" s="33" t="str">
        <f>E21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28</v>
      </c>
      <c r="D118" s="37"/>
      <c r="E118" s="37"/>
      <c r="F118" s="24" t="str">
        <f>IF(E18="","",E18)</f>
        <v>Vyplň údaj</v>
      </c>
      <c r="G118" s="37"/>
      <c r="H118" s="37"/>
      <c r="I118" s="29" t="s">
        <v>32</v>
      </c>
      <c r="J118" s="33" t="str">
        <f>E24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0" customFormat="1" ht="29.28" customHeight="1">
      <c r="A120" s="182"/>
      <c r="B120" s="183"/>
      <c r="C120" s="184" t="s">
        <v>109</v>
      </c>
      <c r="D120" s="185" t="s">
        <v>59</v>
      </c>
      <c r="E120" s="185" t="s">
        <v>55</v>
      </c>
      <c r="F120" s="185" t="s">
        <v>56</v>
      </c>
      <c r="G120" s="185" t="s">
        <v>110</v>
      </c>
      <c r="H120" s="185" t="s">
        <v>111</v>
      </c>
      <c r="I120" s="185" t="s">
        <v>112</v>
      </c>
      <c r="J120" s="185" t="s">
        <v>100</v>
      </c>
      <c r="K120" s="186" t="s">
        <v>113</v>
      </c>
      <c r="L120" s="187"/>
      <c r="M120" s="97" t="s">
        <v>1</v>
      </c>
      <c r="N120" s="98" t="s">
        <v>38</v>
      </c>
      <c r="O120" s="98" t="s">
        <v>114</v>
      </c>
      <c r="P120" s="98" t="s">
        <v>115</v>
      </c>
      <c r="Q120" s="98" t="s">
        <v>116</v>
      </c>
      <c r="R120" s="98" t="s">
        <v>117</v>
      </c>
      <c r="S120" s="98" t="s">
        <v>118</v>
      </c>
      <c r="T120" s="99" t="s">
        <v>119</v>
      </c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</row>
    <row r="121" s="2" customFormat="1" ht="22.8" customHeight="1">
      <c r="A121" s="35"/>
      <c r="B121" s="36"/>
      <c r="C121" s="104" t="s">
        <v>120</v>
      </c>
      <c r="D121" s="37"/>
      <c r="E121" s="37"/>
      <c r="F121" s="37"/>
      <c r="G121" s="37"/>
      <c r="H121" s="37"/>
      <c r="I121" s="37"/>
      <c r="J121" s="188">
        <f>BK121</f>
        <v>0</v>
      </c>
      <c r="K121" s="37"/>
      <c r="L121" s="41"/>
      <c r="M121" s="100"/>
      <c r="N121" s="189"/>
      <c r="O121" s="101"/>
      <c r="P121" s="190">
        <f>P122+P153+P160+P163+P166</f>
        <v>0</v>
      </c>
      <c r="Q121" s="101"/>
      <c r="R121" s="190">
        <f>R122+R153+R160+R163+R166</f>
        <v>0</v>
      </c>
      <c r="S121" s="101"/>
      <c r="T121" s="191">
        <f>T122+T153+T160+T163+T166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73</v>
      </c>
      <c r="AU121" s="14" t="s">
        <v>102</v>
      </c>
      <c r="BK121" s="192">
        <f>BK122+BK153+BK160+BK163+BK166</f>
        <v>0</v>
      </c>
    </row>
    <row r="122" s="11" customFormat="1" ht="25.92" customHeight="1">
      <c r="A122" s="11"/>
      <c r="B122" s="193"/>
      <c r="C122" s="194"/>
      <c r="D122" s="195" t="s">
        <v>73</v>
      </c>
      <c r="E122" s="196" t="s">
        <v>121</v>
      </c>
      <c r="F122" s="196" t="s">
        <v>122</v>
      </c>
      <c r="G122" s="194"/>
      <c r="H122" s="194"/>
      <c r="I122" s="197"/>
      <c r="J122" s="198">
        <f>BK122</f>
        <v>0</v>
      </c>
      <c r="K122" s="194"/>
      <c r="L122" s="199"/>
      <c r="M122" s="200"/>
      <c r="N122" s="201"/>
      <c r="O122" s="201"/>
      <c r="P122" s="202">
        <f>SUM(P123:P152)</f>
        <v>0</v>
      </c>
      <c r="Q122" s="201"/>
      <c r="R122" s="202">
        <f>SUM(R123:R152)</f>
        <v>0</v>
      </c>
      <c r="S122" s="201"/>
      <c r="T122" s="203">
        <f>SUM(T123:T152)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4" t="s">
        <v>82</v>
      </c>
      <c r="AT122" s="205" t="s">
        <v>73</v>
      </c>
      <c r="AU122" s="205" t="s">
        <v>74</v>
      </c>
      <c r="AY122" s="204" t="s">
        <v>123</v>
      </c>
      <c r="BK122" s="206">
        <f>SUM(BK123:BK152)</f>
        <v>0</v>
      </c>
    </row>
    <row r="123" s="2" customFormat="1" ht="55.5" customHeight="1">
      <c r="A123" s="35"/>
      <c r="B123" s="36"/>
      <c r="C123" s="207" t="s">
        <v>82</v>
      </c>
      <c r="D123" s="207" t="s">
        <v>124</v>
      </c>
      <c r="E123" s="208" t="s">
        <v>125</v>
      </c>
      <c r="F123" s="209" t="s">
        <v>126</v>
      </c>
      <c r="G123" s="210" t="s">
        <v>127</v>
      </c>
      <c r="H123" s="211">
        <v>1</v>
      </c>
      <c r="I123" s="212"/>
      <c r="J123" s="213">
        <f>ROUND(I123*H123,2)</f>
        <v>0</v>
      </c>
      <c r="K123" s="209" t="s">
        <v>1</v>
      </c>
      <c r="L123" s="41"/>
      <c r="M123" s="214" t="s">
        <v>1</v>
      </c>
      <c r="N123" s="215" t="s">
        <v>39</v>
      </c>
      <c r="O123" s="88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18" t="s">
        <v>128</v>
      </c>
      <c r="AT123" s="218" t="s">
        <v>124</v>
      </c>
      <c r="AU123" s="218" t="s">
        <v>82</v>
      </c>
      <c r="AY123" s="14" t="s">
        <v>123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4" t="s">
        <v>82</v>
      </c>
      <c r="BK123" s="219">
        <f>ROUND(I123*H123,2)</f>
        <v>0</v>
      </c>
      <c r="BL123" s="14" t="s">
        <v>128</v>
      </c>
      <c r="BM123" s="218" t="s">
        <v>84</v>
      </c>
    </row>
    <row r="124" s="2" customFormat="1">
      <c r="A124" s="35"/>
      <c r="B124" s="36"/>
      <c r="C124" s="37"/>
      <c r="D124" s="220" t="s">
        <v>129</v>
      </c>
      <c r="E124" s="37"/>
      <c r="F124" s="221" t="s">
        <v>126</v>
      </c>
      <c r="G124" s="37"/>
      <c r="H124" s="37"/>
      <c r="I124" s="222"/>
      <c r="J124" s="37"/>
      <c r="K124" s="37"/>
      <c r="L124" s="41"/>
      <c r="M124" s="223"/>
      <c r="N124" s="22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129</v>
      </c>
      <c r="AU124" s="14" t="s">
        <v>82</v>
      </c>
    </row>
    <row r="125" s="2" customFormat="1" ht="24.15" customHeight="1">
      <c r="A125" s="35"/>
      <c r="B125" s="36"/>
      <c r="C125" s="207" t="s">
        <v>84</v>
      </c>
      <c r="D125" s="207" t="s">
        <v>124</v>
      </c>
      <c r="E125" s="208" t="s">
        <v>130</v>
      </c>
      <c r="F125" s="209" t="s">
        <v>131</v>
      </c>
      <c r="G125" s="210" t="s">
        <v>127</v>
      </c>
      <c r="H125" s="211">
        <v>1</v>
      </c>
      <c r="I125" s="212"/>
      <c r="J125" s="213">
        <f>ROUND(I125*H125,2)</f>
        <v>0</v>
      </c>
      <c r="K125" s="209" t="s">
        <v>1</v>
      </c>
      <c r="L125" s="41"/>
      <c r="M125" s="214" t="s">
        <v>1</v>
      </c>
      <c r="N125" s="215" t="s">
        <v>39</v>
      </c>
      <c r="O125" s="88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18" t="s">
        <v>128</v>
      </c>
      <c r="AT125" s="218" t="s">
        <v>124</v>
      </c>
      <c r="AU125" s="218" t="s">
        <v>82</v>
      </c>
      <c r="AY125" s="14" t="s">
        <v>123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4" t="s">
        <v>82</v>
      </c>
      <c r="BK125" s="219">
        <f>ROUND(I125*H125,2)</f>
        <v>0</v>
      </c>
      <c r="BL125" s="14" t="s">
        <v>128</v>
      </c>
      <c r="BM125" s="218" t="s">
        <v>128</v>
      </c>
    </row>
    <row r="126" s="2" customFormat="1">
      <c r="A126" s="35"/>
      <c r="B126" s="36"/>
      <c r="C126" s="37"/>
      <c r="D126" s="220" t="s">
        <v>129</v>
      </c>
      <c r="E126" s="37"/>
      <c r="F126" s="221" t="s">
        <v>131</v>
      </c>
      <c r="G126" s="37"/>
      <c r="H126" s="37"/>
      <c r="I126" s="222"/>
      <c r="J126" s="37"/>
      <c r="K126" s="37"/>
      <c r="L126" s="41"/>
      <c r="M126" s="223"/>
      <c r="N126" s="22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129</v>
      </c>
      <c r="AU126" s="14" t="s">
        <v>82</v>
      </c>
    </row>
    <row r="127" s="2" customFormat="1" ht="16.5" customHeight="1">
      <c r="A127" s="35"/>
      <c r="B127" s="36"/>
      <c r="C127" s="207" t="s">
        <v>132</v>
      </c>
      <c r="D127" s="207" t="s">
        <v>124</v>
      </c>
      <c r="E127" s="208" t="s">
        <v>133</v>
      </c>
      <c r="F127" s="209" t="s">
        <v>134</v>
      </c>
      <c r="G127" s="210" t="s">
        <v>127</v>
      </c>
      <c r="H127" s="211">
        <v>1</v>
      </c>
      <c r="I127" s="212"/>
      <c r="J127" s="213">
        <f>ROUND(I127*H127,2)</f>
        <v>0</v>
      </c>
      <c r="K127" s="209" t="s">
        <v>1</v>
      </c>
      <c r="L127" s="41"/>
      <c r="M127" s="214" t="s">
        <v>1</v>
      </c>
      <c r="N127" s="215" t="s">
        <v>39</v>
      </c>
      <c r="O127" s="88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8" t="s">
        <v>128</v>
      </c>
      <c r="AT127" s="218" t="s">
        <v>124</v>
      </c>
      <c r="AU127" s="218" t="s">
        <v>82</v>
      </c>
      <c r="AY127" s="14" t="s">
        <v>123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4" t="s">
        <v>82</v>
      </c>
      <c r="BK127" s="219">
        <f>ROUND(I127*H127,2)</f>
        <v>0</v>
      </c>
      <c r="BL127" s="14" t="s">
        <v>128</v>
      </c>
      <c r="BM127" s="218" t="s">
        <v>135</v>
      </c>
    </row>
    <row r="128" s="2" customFormat="1">
      <c r="A128" s="35"/>
      <c r="B128" s="36"/>
      <c r="C128" s="37"/>
      <c r="D128" s="220" t="s">
        <v>129</v>
      </c>
      <c r="E128" s="37"/>
      <c r="F128" s="221" t="s">
        <v>134</v>
      </c>
      <c r="G128" s="37"/>
      <c r="H128" s="37"/>
      <c r="I128" s="222"/>
      <c r="J128" s="37"/>
      <c r="K128" s="37"/>
      <c r="L128" s="41"/>
      <c r="M128" s="223"/>
      <c r="N128" s="22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129</v>
      </c>
      <c r="AU128" s="14" t="s">
        <v>82</v>
      </c>
    </row>
    <row r="129" s="2" customFormat="1" ht="16.5" customHeight="1">
      <c r="A129" s="35"/>
      <c r="B129" s="36"/>
      <c r="C129" s="207" t="s">
        <v>128</v>
      </c>
      <c r="D129" s="207" t="s">
        <v>124</v>
      </c>
      <c r="E129" s="208" t="s">
        <v>136</v>
      </c>
      <c r="F129" s="209" t="s">
        <v>137</v>
      </c>
      <c r="G129" s="210" t="s">
        <v>127</v>
      </c>
      <c r="H129" s="211">
        <v>2</v>
      </c>
      <c r="I129" s="212"/>
      <c r="J129" s="213">
        <f>ROUND(I129*H129,2)</f>
        <v>0</v>
      </c>
      <c r="K129" s="209" t="s">
        <v>1</v>
      </c>
      <c r="L129" s="41"/>
      <c r="M129" s="214" t="s">
        <v>1</v>
      </c>
      <c r="N129" s="215" t="s">
        <v>39</v>
      </c>
      <c r="O129" s="88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8" t="s">
        <v>128</v>
      </c>
      <c r="AT129" s="218" t="s">
        <v>124</v>
      </c>
      <c r="AU129" s="218" t="s">
        <v>82</v>
      </c>
      <c r="AY129" s="14" t="s">
        <v>123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4" t="s">
        <v>82</v>
      </c>
      <c r="BK129" s="219">
        <f>ROUND(I129*H129,2)</f>
        <v>0</v>
      </c>
      <c r="BL129" s="14" t="s">
        <v>128</v>
      </c>
      <c r="BM129" s="218" t="s">
        <v>138</v>
      </c>
    </row>
    <row r="130" s="2" customFormat="1">
      <c r="A130" s="35"/>
      <c r="B130" s="36"/>
      <c r="C130" s="37"/>
      <c r="D130" s="220" t="s">
        <v>129</v>
      </c>
      <c r="E130" s="37"/>
      <c r="F130" s="221" t="s">
        <v>137</v>
      </c>
      <c r="G130" s="37"/>
      <c r="H130" s="37"/>
      <c r="I130" s="222"/>
      <c r="J130" s="37"/>
      <c r="K130" s="37"/>
      <c r="L130" s="41"/>
      <c r="M130" s="223"/>
      <c r="N130" s="22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129</v>
      </c>
      <c r="AU130" s="14" t="s">
        <v>82</v>
      </c>
    </row>
    <row r="131" s="2" customFormat="1" ht="16.5" customHeight="1">
      <c r="A131" s="35"/>
      <c r="B131" s="36"/>
      <c r="C131" s="207" t="s">
        <v>139</v>
      </c>
      <c r="D131" s="207" t="s">
        <v>124</v>
      </c>
      <c r="E131" s="208" t="s">
        <v>140</v>
      </c>
      <c r="F131" s="209" t="s">
        <v>141</v>
      </c>
      <c r="G131" s="210" t="s">
        <v>127</v>
      </c>
      <c r="H131" s="211">
        <v>1</v>
      </c>
      <c r="I131" s="212"/>
      <c r="J131" s="213">
        <f>ROUND(I131*H131,2)</f>
        <v>0</v>
      </c>
      <c r="K131" s="209" t="s">
        <v>1</v>
      </c>
      <c r="L131" s="41"/>
      <c r="M131" s="214" t="s">
        <v>1</v>
      </c>
      <c r="N131" s="215" t="s">
        <v>39</v>
      </c>
      <c r="O131" s="88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8" t="s">
        <v>128</v>
      </c>
      <c r="AT131" s="218" t="s">
        <v>124</v>
      </c>
      <c r="AU131" s="218" t="s">
        <v>82</v>
      </c>
      <c r="AY131" s="14" t="s">
        <v>123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4" t="s">
        <v>82</v>
      </c>
      <c r="BK131" s="219">
        <f>ROUND(I131*H131,2)</f>
        <v>0</v>
      </c>
      <c r="BL131" s="14" t="s">
        <v>128</v>
      </c>
      <c r="BM131" s="218" t="s">
        <v>142</v>
      </c>
    </row>
    <row r="132" s="2" customFormat="1">
      <c r="A132" s="35"/>
      <c r="B132" s="36"/>
      <c r="C132" s="37"/>
      <c r="D132" s="220" t="s">
        <v>129</v>
      </c>
      <c r="E132" s="37"/>
      <c r="F132" s="221" t="s">
        <v>141</v>
      </c>
      <c r="G132" s="37"/>
      <c r="H132" s="37"/>
      <c r="I132" s="222"/>
      <c r="J132" s="37"/>
      <c r="K132" s="37"/>
      <c r="L132" s="41"/>
      <c r="M132" s="223"/>
      <c r="N132" s="22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129</v>
      </c>
      <c r="AU132" s="14" t="s">
        <v>82</v>
      </c>
    </row>
    <row r="133" s="2" customFormat="1" ht="16.5" customHeight="1">
      <c r="A133" s="35"/>
      <c r="B133" s="36"/>
      <c r="C133" s="207" t="s">
        <v>135</v>
      </c>
      <c r="D133" s="207" t="s">
        <v>124</v>
      </c>
      <c r="E133" s="208" t="s">
        <v>143</v>
      </c>
      <c r="F133" s="209" t="s">
        <v>144</v>
      </c>
      <c r="G133" s="210" t="s">
        <v>127</v>
      </c>
      <c r="H133" s="211">
        <v>5</v>
      </c>
      <c r="I133" s="212"/>
      <c r="J133" s="213">
        <f>ROUND(I133*H133,2)</f>
        <v>0</v>
      </c>
      <c r="K133" s="209" t="s">
        <v>1</v>
      </c>
      <c r="L133" s="41"/>
      <c r="M133" s="214" t="s">
        <v>1</v>
      </c>
      <c r="N133" s="215" t="s">
        <v>39</v>
      </c>
      <c r="O133" s="88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8" t="s">
        <v>128</v>
      </c>
      <c r="AT133" s="218" t="s">
        <v>124</v>
      </c>
      <c r="AU133" s="218" t="s">
        <v>82</v>
      </c>
      <c r="AY133" s="14" t="s">
        <v>123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4" t="s">
        <v>82</v>
      </c>
      <c r="BK133" s="219">
        <f>ROUND(I133*H133,2)</f>
        <v>0</v>
      </c>
      <c r="BL133" s="14" t="s">
        <v>128</v>
      </c>
      <c r="BM133" s="218" t="s">
        <v>8</v>
      </c>
    </row>
    <row r="134" s="2" customFormat="1">
      <c r="A134" s="35"/>
      <c r="B134" s="36"/>
      <c r="C134" s="37"/>
      <c r="D134" s="220" t="s">
        <v>129</v>
      </c>
      <c r="E134" s="37"/>
      <c r="F134" s="221" t="s">
        <v>144</v>
      </c>
      <c r="G134" s="37"/>
      <c r="H134" s="37"/>
      <c r="I134" s="222"/>
      <c r="J134" s="37"/>
      <c r="K134" s="37"/>
      <c r="L134" s="41"/>
      <c r="M134" s="223"/>
      <c r="N134" s="22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129</v>
      </c>
      <c r="AU134" s="14" t="s">
        <v>82</v>
      </c>
    </row>
    <row r="135" s="2" customFormat="1" ht="16.5" customHeight="1">
      <c r="A135" s="35"/>
      <c r="B135" s="36"/>
      <c r="C135" s="207" t="s">
        <v>145</v>
      </c>
      <c r="D135" s="207" t="s">
        <v>124</v>
      </c>
      <c r="E135" s="208" t="s">
        <v>146</v>
      </c>
      <c r="F135" s="209" t="s">
        <v>147</v>
      </c>
      <c r="G135" s="210" t="s">
        <v>127</v>
      </c>
      <c r="H135" s="211">
        <v>4</v>
      </c>
      <c r="I135" s="212"/>
      <c r="J135" s="213">
        <f>ROUND(I135*H135,2)</f>
        <v>0</v>
      </c>
      <c r="K135" s="209" t="s">
        <v>1</v>
      </c>
      <c r="L135" s="41"/>
      <c r="M135" s="214" t="s">
        <v>1</v>
      </c>
      <c r="N135" s="215" t="s">
        <v>39</v>
      </c>
      <c r="O135" s="88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8" t="s">
        <v>128</v>
      </c>
      <c r="AT135" s="218" t="s">
        <v>124</v>
      </c>
      <c r="AU135" s="218" t="s">
        <v>82</v>
      </c>
      <c r="AY135" s="14" t="s">
        <v>123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4" t="s">
        <v>82</v>
      </c>
      <c r="BK135" s="219">
        <f>ROUND(I135*H135,2)</f>
        <v>0</v>
      </c>
      <c r="BL135" s="14" t="s">
        <v>128</v>
      </c>
      <c r="BM135" s="218" t="s">
        <v>148</v>
      </c>
    </row>
    <row r="136" s="2" customFormat="1">
      <c r="A136" s="35"/>
      <c r="B136" s="36"/>
      <c r="C136" s="37"/>
      <c r="D136" s="220" t="s">
        <v>129</v>
      </c>
      <c r="E136" s="37"/>
      <c r="F136" s="221" t="s">
        <v>147</v>
      </c>
      <c r="G136" s="37"/>
      <c r="H136" s="37"/>
      <c r="I136" s="222"/>
      <c r="J136" s="37"/>
      <c r="K136" s="37"/>
      <c r="L136" s="41"/>
      <c r="M136" s="223"/>
      <c r="N136" s="22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129</v>
      </c>
      <c r="AU136" s="14" t="s">
        <v>82</v>
      </c>
    </row>
    <row r="137" s="2" customFormat="1" ht="16.5" customHeight="1">
      <c r="A137" s="35"/>
      <c r="B137" s="36"/>
      <c r="C137" s="207" t="s">
        <v>138</v>
      </c>
      <c r="D137" s="207" t="s">
        <v>124</v>
      </c>
      <c r="E137" s="208" t="s">
        <v>149</v>
      </c>
      <c r="F137" s="209" t="s">
        <v>150</v>
      </c>
      <c r="G137" s="210" t="s">
        <v>127</v>
      </c>
      <c r="H137" s="211">
        <v>6</v>
      </c>
      <c r="I137" s="212"/>
      <c r="J137" s="213">
        <f>ROUND(I137*H137,2)</f>
        <v>0</v>
      </c>
      <c r="K137" s="209" t="s">
        <v>1</v>
      </c>
      <c r="L137" s="41"/>
      <c r="M137" s="214" t="s">
        <v>1</v>
      </c>
      <c r="N137" s="215" t="s">
        <v>39</v>
      </c>
      <c r="O137" s="88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8" t="s">
        <v>128</v>
      </c>
      <c r="AT137" s="218" t="s">
        <v>124</v>
      </c>
      <c r="AU137" s="218" t="s">
        <v>82</v>
      </c>
      <c r="AY137" s="14" t="s">
        <v>123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4" t="s">
        <v>82</v>
      </c>
      <c r="BK137" s="219">
        <f>ROUND(I137*H137,2)</f>
        <v>0</v>
      </c>
      <c r="BL137" s="14" t="s">
        <v>128</v>
      </c>
      <c r="BM137" s="218" t="s">
        <v>151</v>
      </c>
    </row>
    <row r="138" s="2" customFormat="1">
      <c r="A138" s="35"/>
      <c r="B138" s="36"/>
      <c r="C138" s="37"/>
      <c r="D138" s="220" t="s">
        <v>129</v>
      </c>
      <c r="E138" s="37"/>
      <c r="F138" s="221" t="s">
        <v>150</v>
      </c>
      <c r="G138" s="37"/>
      <c r="H138" s="37"/>
      <c r="I138" s="222"/>
      <c r="J138" s="37"/>
      <c r="K138" s="37"/>
      <c r="L138" s="41"/>
      <c r="M138" s="223"/>
      <c r="N138" s="22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129</v>
      </c>
      <c r="AU138" s="14" t="s">
        <v>82</v>
      </c>
    </row>
    <row r="139" s="2" customFormat="1" ht="24.15" customHeight="1">
      <c r="A139" s="35"/>
      <c r="B139" s="36"/>
      <c r="C139" s="207" t="s">
        <v>152</v>
      </c>
      <c r="D139" s="207" t="s">
        <v>124</v>
      </c>
      <c r="E139" s="208" t="s">
        <v>153</v>
      </c>
      <c r="F139" s="209" t="s">
        <v>154</v>
      </c>
      <c r="G139" s="210" t="s">
        <v>127</v>
      </c>
      <c r="H139" s="211">
        <v>1</v>
      </c>
      <c r="I139" s="212"/>
      <c r="J139" s="213">
        <f>ROUND(I139*H139,2)</f>
        <v>0</v>
      </c>
      <c r="K139" s="209" t="s">
        <v>1</v>
      </c>
      <c r="L139" s="41"/>
      <c r="M139" s="214" t="s">
        <v>1</v>
      </c>
      <c r="N139" s="215" t="s">
        <v>39</v>
      </c>
      <c r="O139" s="88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8" t="s">
        <v>128</v>
      </c>
      <c r="AT139" s="218" t="s">
        <v>124</v>
      </c>
      <c r="AU139" s="218" t="s">
        <v>82</v>
      </c>
      <c r="AY139" s="14" t="s">
        <v>123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4" t="s">
        <v>82</v>
      </c>
      <c r="BK139" s="219">
        <f>ROUND(I139*H139,2)</f>
        <v>0</v>
      </c>
      <c r="BL139" s="14" t="s">
        <v>128</v>
      </c>
      <c r="BM139" s="218" t="s">
        <v>155</v>
      </c>
    </row>
    <row r="140" s="2" customFormat="1">
      <c r="A140" s="35"/>
      <c r="B140" s="36"/>
      <c r="C140" s="37"/>
      <c r="D140" s="220" t="s">
        <v>129</v>
      </c>
      <c r="E140" s="37"/>
      <c r="F140" s="221" t="s">
        <v>154</v>
      </c>
      <c r="G140" s="37"/>
      <c r="H140" s="37"/>
      <c r="I140" s="222"/>
      <c r="J140" s="37"/>
      <c r="K140" s="37"/>
      <c r="L140" s="41"/>
      <c r="M140" s="223"/>
      <c r="N140" s="22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129</v>
      </c>
      <c r="AU140" s="14" t="s">
        <v>82</v>
      </c>
    </row>
    <row r="141" s="2" customFormat="1" ht="55.5" customHeight="1">
      <c r="A141" s="35"/>
      <c r="B141" s="36"/>
      <c r="C141" s="207" t="s">
        <v>142</v>
      </c>
      <c r="D141" s="207" t="s">
        <v>124</v>
      </c>
      <c r="E141" s="208" t="s">
        <v>156</v>
      </c>
      <c r="F141" s="209" t="s">
        <v>157</v>
      </c>
      <c r="G141" s="210" t="s">
        <v>158</v>
      </c>
      <c r="H141" s="211">
        <v>25</v>
      </c>
      <c r="I141" s="212"/>
      <c r="J141" s="213">
        <f>ROUND(I141*H141,2)</f>
        <v>0</v>
      </c>
      <c r="K141" s="209" t="s">
        <v>1</v>
      </c>
      <c r="L141" s="41"/>
      <c r="M141" s="214" t="s">
        <v>1</v>
      </c>
      <c r="N141" s="215" t="s">
        <v>39</v>
      </c>
      <c r="O141" s="88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8" t="s">
        <v>128</v>
      </c>
      <c r="AT141" s="218" t="s">
        <v>124</v>
      </c>
      <c r="AU141" s="218" t="s">
        <v>82</v>
      </c>
      <c r="AY141" s="14" t="s">
        <v>123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4" t="s">
        <v>82</v>
      </c>
      <c r="BK141" s="219">
        <f>ROUND(I141*H141,2)</f>
        <v>0</v>
      </c>
      <c r="BL141" s="14" t="s">
        <v>128</v>
      </c>
      <c r="BM141" s="218" t="s">
        <v>159</v>
      </c>
    </row>
    <row r="142" s="2" customFormat="1">
      <c r="A142" s="35"/>
      <c r="B142" s="36"/>
      <c r="C142" s="37"/>
      <c r="D142" s="220" t="s">
        <v>129</v>
      </c>
      <c r="E142" s="37"/>
      <c r="F142" s="221" t="s">
        <v>157</v>
      </c>
      <c r="G142" s="37"/>
      <c r="H142" s="37"/>
      <c r="I142" s="222"/>
      <c r="J142" s="37"/>
      <c r="K142" s="37"/>
      <c r="L142" s="41"/>
      <c r="M142" s="223"/>
      <c r="N142" s="22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129</v>
      </c>
      <c r="AU142" s="14" t="s">
        <v>82</v>
      </c>
    </row>
    <row r="143" s="2" customFormat="1" ht="55.5" customHeight="1">
      <c r="A143" s="35"/>
      <c r="B143" s="36"/>
      <c r="C143" s="207" t="s">
        <v>160</v>
      </c>
      <c r="D143" s="207" t="s">
        <v>124</v>
      </c>
      <c r="E143" s="208" t="s">
        <v>161</v>
      </c>
      <c r="F143" s="209" t="s">
        <v>162</v>
      </c>
      <c r="G143" s="210" t="s">
        <v>158</v>
      </c>
      <c r="H143" s="211">
        <v>30</v>
      </c>
      <c r="I143" s="212"/>
      <c r="J143" s="213">
        <f>ROUND(I143*H143,2)</f>
        <v>0</v>
      </c>
      <c r="K143" s="209" t="s">
        <v>1</v>
      </c>
      <c r="L143" s="41"/>
      <c r="M143" s="214" t="s">
        <v>1</v>
      </c>
      <c r="N143" s="215" t="s">
        <v>39</v>
      </c>
      <c r="O143" s="88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8" t="s">
        <v>128</v>
      </c>
      <c r="AT143" s="218" t="s">
        <v>124</v>
      </c>
      <c r="AU143" s="218" t="s">
        <v>82</v>
      </c>
      <c r="AY143" s="14" t="s">
        <v>123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4" t="s">
        <v>82</v>
      </c>
      <c r="BK143" s="219">
        <f>ROUND(I143*H143,2)</f>
        <v>0</v>
      </c>
      <c r="BL143" s="14" t="s">
        <v>128</v>
      </c>
      <c r="BM143" s="218" t="s">
        <v>163</v>
      </c>
    </row>
    <row r="144" s="2" customFormat="1">
      <c r="A144" s="35"/>
      <c r="B144" s="36"/>
      <c r="C144" s="37"/>
      <c r="D144" s="220" t="s">
        <v>129</v>
      </c>
      <c r="E144" s="37"/>
      <c r="F144" s="221" t="s">
        <v>162</v>
      </c>
      <c r="G144" s="37"/>
      <c r="H144" s="37"/>
      <c r="I144" s="222"/>
      <c r="J144" s="37"/>
      <c r="K144" s="37"/>
      <c r="L144" s="41"/>
      <c r="M144" s="223"/>
      <c r="N144" s="22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129</v>
      </c>
      <c r="AU144" s="14" t="s">
        <v>82</v>
      </c>
    </row>
    <row r="145" s="2" customFormat="1" ht="55.5" customHeight="1">
      <c r="A145" s="35"/>
      <c r="B145" s="36"/>
      <c r="C145" s="207" t="s">
        <v>8</v>
      </c>
      <c r="D145" s="207" t="s">
        <v>124</v>
      </c>
      <c r="E145" s="208" t="s">
        <v>164</v>
      </c>
      <c r="F145" s="209" t="s">
        <v>165</v>
      </c>
      <c r="G145" s="210" t="s">
        <v>158</v>
      </c>
      <c r="H145" s="211">
        <v>1</v>
      </c>
      <c r="I145" s="212"/>
      <c r="J145" s="213">
        <f>ROUND(I145*H145,2)</f>
        <v>0</v>
      </c>
      <c r="K145" s="209" t="s">
        <v>1</v>
      </c>
      <c r="L145" s="41"/>
      <c r="M145" s="214" t="s">
        <v>1</v>
      </c>
      <c r="N145" s="215" t="s">
        <v>39</v>
      </c>
      <c r="O145" s="88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8" t="s">
        <v>128</v>
      </c>
      <c r="AT145" s="218" t="s">
        <v>124</v>
      </c>
      <c r="AU145" s="218" t="s">
        <v>82</v>
      </c>
      <c r="AY145" s="14" t="s">
        <v>123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4" t="s">
        <v>82</v>
      </c>
      <c r="BK145" s="219">
        <f>ROUND(I145*H145,2)</f>
        <v>0</v>
      </c>
      <c r="BL145" s="14" t="s">
        <v>128</v>
      </c>
      <c r="BM145" s="218" t="s">
        <v>166</v>
      </c>
    </row>
    <row r="146" s="2" customFormat="1">
      <c r="A146" s="35"/>
      <c r="B146" s="36"/>
      <c r="C146" s="37"/>
      <c r="D146" s="220" t="s">
        <v>129</v>
      </c>
      <c r="E146" s="37"/>
      <c r="F146" s="221" t="s">
        <v>165</v>
      </c>
      <c r="G146" s="37"/>
      <c r="H146" s="37"/>
      <c r="I146" s="222"/>
      <c r="J146" s="37"/>
      <c r="K146" s="37"/>
      <c r="L146" s="41"/>
      <c r="M146" s="223"/>
      <c r="N146" s="22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129</v>
      </c>
      <c r="AU146" s="14" t="s">
        <v>82</v>
      </c>
    </row>
    <row r="147" s="2" customFormat="1" ht="55.5" customHeight="1">
      <c r="A147" s="35"/>
      <c r="B147" s="36"/>
      <c r="C147" s="207" t="s">
        <v>167</v>
      </c>
      <c r="D147" s="207" t="s">
        <v>124</v>
      </c>
      <c r="E147" s="208" t="s">
        <v>168</v>
      </c>
      <c r="F147" s="209" t="s">
        <v>169</v>
      </c>
      <c r="G147" s="210" t="s">
        <v>158</v>
      </c>
      <c r="H147" s="211">
        <v>35</v>
      </c>
      <c r="I147" s="212"/>
      <c r="J147" s="213">
        <f>ROUND(I147*H147,2)</f>
        <v>0</v>
      </c>
      <c r="K147" s="209" t="s">
        <v>1</v>
      </c>
      <c r="L147" s="41"/>
      <c r="M147" s="214" t="s">
        <v>1</v>
      </c>
      <c r="N147" s="215" t="s">
        <v>39</v>
      </c>
      <c r="O147" s="88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8" t="s">
        <v>128</v>
      </c>
      <c r="AT147" s="218" t="s">
        <v>124</v>
      </c>
      <c r="AU147" s="218" t="s">
        <v>82</v>
      </c>
      <c r="AY147" s="14" t="s">
        <v>123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4" t="s">
        <v>82</v>
      </c>
      <c r="BK147" s="219">
        <f>ROUND(I147*H147,2)</f>
        <v>0</v>
      </c>
      <c r="BL147" s="14" t="s">
        <v>128</v>
      </c>
      <c r="BM147" s="218" t="s">
        <v>170</v>
      </c>
    </row>
    <row r="148" s="2" customFormat="1">
      <c r="A148" s="35"/>
      <c r="B148" s="36"/>
      <c r="C148" s="37"/>
      <c r="D148" s="220" t="s">
        <v>129</v>
      </c>
      <c r="E148" s="37"/>
      <c r="F148" s="221" t="s">
        <v>169</v>
      </c>
      <c r="G148" s="37"/>
      <c r="H148" s="37"/>
      <c r="I148" s="222"/>
      <c r="J148" s="37"/>
      <c r="K148" s="37"/>
      <c r="L148" s="41"/>
      <c r="M148" s="223"/>
      <c r="N148" s="22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129</v>
      </c>
      <c r="AU148" s="14" t="s">
        <v>82</v>
      </c>
    </row>
    <row r="149" s="2" customFormat="1" ht="21.75" customHeight="1">
      <c r="A149" s="35"/>
      <c r="B149" s="36"/>
      <c r="C149" s="207" t="s">
        <v>148</v>
      </c>
      <c r="D149" s="207" t="s">
        <v>124</v>
      </c>
      <c r="E149" s="208" t="s">
        <v>171</v>
      </c>
      <c r="F149" s="209" t="s">
        <v>172</v>
      </c>
      <c r="G149" s="210" t="s">
        <v>127</v>
      </c>
      <c r="H149" s="211">
        <v>1</v>
      </c>
      <c r="I149" s="212"/>
      <c r="J149" s="213">
        <f>ROUND(I149*H149,2)</f>
        <v>0</v>
      </c>
      <c r="K149" s="209" t="s">
        <v>1</v>
      </c>
      <c r="L149" s="41"/>
      <c r="M149" s="214" t="s">
        <v>1</v>
      </c>
      <c r="N149" s="215" t="s">
        <v>39</v>
      </c>
      <c r="O149" s="88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8" t="s">
        <v>128</v>
      </c>
      <c r="AT149" s="218" t="s">
        <v>124</v>
      </c>
      <c r="AU149" s="218" t="s">
        <v>82</v>
      </c>
      <c r="AY149" s="14" t="s">
        <v>123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4" t="s">
        <v>82</v>
      </c>
      <c r="BK149" s="219">
        <f>ROUND(I149*H149,2)</f>
        <v>0</v>
      </c>
      <c r="BL149" s="14" t="s">
        <v>128</v>
      </c>
      <c r="BM149" s="218" t="s">
        <v>173</v>
      </c>
    </row>
    <row r="150" s="2" customFormat="1">
      <c r="A150" s="35"/>
      <c r="B150" s="36"/>
      <c r="C150" s="37"/>
      <c r="D150" s="220" t="s">
        <v>129</v>
      </c>
      <c r="E150" s="37"/>
      <c r="F150" s="221" t="s">
        <v>172</v>
      </c>
      <c r="G150" s="37"/>
      <c r="H150" s="37"/>
      <c r="I150" s="222"/>
      <c r="J150" s="37"/>
      <c r="K150" s="37"/>
      <c r="L150" s="41"/>
      <c r="M150" s="223"/>
      <c r="N150" s="22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129</v>
      </c>
      <c r="AU150" s="14" t="s">
        <v>82</v>
      </c>
    </row>
    <row r="151" s="2" customFormat="1" ht="21.75" customHeight="1">
      <c r="A151" s="35"/>
      <c r="B151" s="36"/>
      <c r="C151" s="207" t="s">
        <v>174</v>
      </c>
      <c r="D151" s="207" t="s">
        <v>124</v>
      </c>
      <c r="E151" s="208" t="s">
        <v>175</v>
      </c>
      <c r="F151" s="209" t="s">
        <v>176</v>
      </c>
      <c r="G151" s="210" t="s">
        <v>127</v>
      </c>
      <c r="H151" s="211">
        <v>2</v>
      </c>
      <c r="I151" s="212"/>
      <c r="J151" s="213">
        <f>ROUND(I151*H151,2)</f>
        <v>0</v>
      </c>
      <c r="K151" s="209" t="s">
        <v>1</v>
      </c>
      <c r="L151" s="41"/>
      <c r="M151" s="214" t="s">
        <v>1</v>
      </c>
      <c r="N151" s="215" t="s">
        <v>39</v>
      </c>
      <c r="O151" s="88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8" t="s">
        <v>128</v>
      </c>
      <c r="AT151" s="218" t="s">
        <v>124</v>
      </c>
      <c r="AU151" s="218" t="s">
        <v>82</v>
      </c>
      <c r="AY151" s="14" t="s">
        <v>123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4" t="s">
        <v>82</v>
      </c>
      <c r="BK151" s="219">
        <f>ROUND(I151*H151,2)</f>
        <v>0</v>
      </c>
      <c r="BL151" s="14" t="s">
        <v>128</v>
      </c>
      <c r="BM151" s="218" t="s">
        <v>177</v>
      </c>
    </row>
    <row r="152" s="2" customFormat="1">
      <c r="A152" s="35"/>
      <c r="B152" s="36"/>
      <c r="C152" s="37"/>
      <c r="D152" s="220" t="s">
        <v>129</v>
      </c>
      <c r="E152" s="37"/>
      <c r="F152" s="221" t="s">
        <v>176</v>
      </c>
      <c r="G152" s="37"/>
      <c r="H152" s="37"/>
      <c r="I152" s="222"/>
      <c r="J152" s="37"/>
      <c r="K152" s="37"/>
      <c r="L152" s="41"/>
      <c r="M152" s="223"/>
      <c r="N152" s="22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129</v>
      </c>
      <c r="AU152" s="14" t="s">
        <v>82</v>
      </c>
    </row>
    <row r="153" s="11" customFormat="1" ht="25.92" customHeight="1">
      <c r="A153" s="11"/>
      <c r="B153" s="193"/>
      <c r="C153" s="194"/>
      <c r="D153" s="195" t="s">
        <v>73</v>
      </c>
      <c r="E153" s="196" t="s">
        <v>178</v>
      </c>
      <c r="F153" s="196" t="s">
        <v>179</v>
      </c>
      <c r="G153" s="194"/>
      <c r="H153" s="194"/>
      <c r="I153" s="197"/>
      <c r="J153" s="198">
        <f>BK153</f>
        <v>0</v>
      </c>
      <c r="K153" s="194"/>
      <c r="L153" s="199"/>
      <c r="M153" s="200"/>
      <c r="N153" s="201"/>
      <c r="O153" s="201"/>
      <c r="P153" s="202">
        <f>SUM(P154:P159)</f>
        <v>0</v>
      </c>
      <c r="Q153" s="201"/>
      <c r="R153" s="202">
        <f>SUM(R154:R159)</f>
        <v>0</v>
      </c>
      <c r="S153" s="201"/>
      <c r="T153" s="203">
        <f>SUM(T154:T159)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204" t="s">
        <v>82</v>
      </c>
      <c r="AT153" s="205" t="s">
        <v>73</v>
      </c>
      <c r="AU153" s="205" t="s">
        <v>74</v>
      </c>
      <c r="AY153" s="204" t="s">
        <v>123</v>
      </c>
      <c r="BK153" s="206">
        <f>SUM(BK154:BK159)</f>
        <v>0</v>
      </c>
    </row>
    <row r="154" s="2" customFormat="1" ht="16.5" customHeight="1">
      <c r="A154" s="35"/>
      <c r="B154" s="36"/>
      <c r="C154" s="207" t="s">
        <v>151</v>
      </c>
      <c r="D154" s="207" t="s">
        <v>124</v>
      </c>
      <c r="E154" s="208" t="s">
        <v>180</v>
      </c>
      <c r="F154" s="209" t="s">
        <v>181</v>
      </c>
      <c r="G154" s="210" t="s">
        <v>182</v>
      </c>
      <c r="H154" s="211">
        <v>200</v>
      </c>
      <c r="I154" s="212"/>
      <c r="J154" s="213">
        <f>ROUND(I154*H154,2)</f>
        <v>0</v>
      </c>
      <c r="K154" s="209" t="s">
        <v>1</v>
      </c>
      <c r="L154" s="41"/>
      <c r="M154" s="214" t="s">
        <v>1</v>
      </c>
      <c r="N154" s="215" t="s">
        <v>39</v>
      </c>
      <c r="O154" s="88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8" t="s">
        <v>128</v>
      </c>
      <c r="AT154" s="218" t="s">
        <v>124</v>
      </c>
      <c r="AU154" s="218" t="s">
        <v>82</v>
      </c>
      <c r="AY154" s="14" t="s">
        <v>123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4" t="s">
        <v>82</v>
      </c>
      <c r="BK154" s="219">
        <f>ROUND(I154*H154,2)</f>
        <v>0</v>
      </c>
      <c r="BL154" s="14" t="s">
        <v>128</v>
      </c>
      <c r="BM154" s="218" t="s">
        <v>183</v>
      </c>
    </row>
    <row r="155" s="2" customFormat="1">
      <c r="A155" s="35"/>
      <c r="B155" s="36"/>
      <c r="C155" s="37"/>
      <c r="D155" s="220" t="s">
        <v>129</v>
      </c>
      <c r="E155" s="37"/>
      <c r="F155" s="221" t="s">
        <v>181</v>
      </c>
      <c r="G155" s="37"/>
      <c r="H155" s="37"/>
      <c r="I155" s="222"/>
      <c r="J155" s="37"/>
      <c r="K155" s="37"/>
      <c r="L155" s="41"/>
      <c r="M155" s="223"/>
      <c r="N155" s="22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129</v>
      </c>
      <c r="AU155" s="14" t="s">
        <v>82</v>
      </c>
    </row>
    <row r="156" s="2" customFormat="1" ht="16.5" customHeight="1">
      <c r="A156" s="35"/>
      <c r="B156" s="36"/>
      <c r="C156" s="207" t="s">
        <v>184</v>
      </c>
      <c r="D156" s="207" t="s">
        <v>124</v>
      </c>
      <c r="E156" s="208" t="s">
        <v>185</v>
      </c>
      <c r="F156" s="209" t="s">
        <v>186</v>
      </c>
      <c r="G156" s="210" t="s">
        <v>182</v>
      </c>
      <c r="H156" s="211">
        <v>80</v>
      </c>
      <c r="I156" s="212"/>
      <c r="J156" s="213">
        <f>ROUND(I156*H156,2)</f>
        <v>0</v>
      </c>
      <c r="K156" s="209" t="s">
        <v>1</v>
      </c>
      <c r="L156" s="41"/>
      <c r="M156" s="214" t="s">
        <v>1</v>
      </c>
      <c r="N156" s="215" t="s">
        <v>39</v>
      </c>
      <c r="O156" s="88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8" t="s">
        <v>128</v>
      </c>
      <c r="AT156" s="218" t="s">
        <v>124</v>
      </c>
      <c r="AU156" s="218" t="s">
        <v>82</v>
      </c>
      <c r="AY156" s="14" t="s">
        <v>123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4" t="s">
        <v>82</v>
      </c>
      <c r="BK156" s="219">
        <f>ROUND(I156*H156,2)</f>
        <v>0</v>
      </c>
      <c r="BL156" s="14" t="s">
        <v>128</v>
      </c>
      <c r="BM156" s="218" t="s">
        <v>187</v>
      </c>
    </row>
    <row r="157" s="2" customFormat="1">
      <c r="A157" s="35"/>
      <c r="B157" s="36"/>
      <c r="C157" s="37"/>
      <c r="D157" s="220" t="s">
        <v>129</v>
      </c>
      <c r="E157" s="37"/>
      <c r="F157" s="221" t="s">
        <v>186</v>
      </c>
      <c r="G157" s="37"/>
      <c r="H157" s="37"/>
      <c r="I157" s="222"/>
      <c r="J157" s="37"/>
      <c r="K157" s="37"/>
      <c r="L157" s="41"/>
      <c r="M157" s="223"/>
      <c r="N157" s="22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129</v>
      </c>
      <c r="AU157" s="14" t="s">
        <v>82</v>
      </c>
    </row>
    <row r="158" s="2" customFormat="1" ht="16.5" customHeight="1">
      <c r="A158" s="35"/>
      <c r="B158" s="36"/>
      <c r="C158" s="207" t="s">
        <v>155</v>
      </c>
      <c r="D158" s="207" t="s">
        <v>124</v>
      </c>
      <c r="E158" s="208" t="s">
        <v>188</v>
      </c>
      <c r="F158" s="209" t="s">
        <v>189</v>
      </c>
      <c r="G158" s="210" t="s">
        <v>182</v>
      </c>
      <c r="H158" s="211">
        <v>40</v>
      </c>
      <c r="I158" s="212"/>
      <c r="J158" s="213">
        <f>ROUND(I158*H158,2)</f>
        <v>0</v>
      </c>
      <c r="K158" s="209" t="s">
        <v>1</v>
      </c>
      <c r="L158" s="41"/>
      <c r="M158" s="214" t="s">
        <v>1</v>
      </c>
      <c r="N158" s="215" t="s">
        <v>39</v>
      </c>
      <c r="O158" s="88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8" t="s">
        <v>128</v>
      </c>
      <c r="AT158" s="218" t="s">
        <v>124</v>
      </c>
      <c r="AU158" s="218" t="s">
        <v>82</v>
      </c>
      <c r="AY158" s="14" t="s">
        <v>123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4" t="s">
        <v>82</v>
      </c>
      <c r="BK158" s="219">
        <f>ROUND(I158*H158,2)</f>
        <v>0</v>
      </c>
      <c r="BL158" s="14" t="s">
        <v>128</v>
      </c>
      <c r="BM158" s="218" t="s">
        <v>190</v>
      </c>
    </row>
    <row r="159" s="2" customFormat="1">
      <c r="A159" s="35"/>
      <c r="B159" s="36"/>
      <c r="C159" s="37"/>
      <c r="D159" s="220" t="s">
        <v>129</v>
      </c>
      <c r="E159" s="37"/>
      <c r="F159" s="221" t="s">
        <v>189</v>
      </c>
      <c r="G159" s="37"/>
      <c r="H159" s="37"/>
      <c r="I159" s="222"/>
      <c r="J159" s="37"/>
      <c r="K159" s="37"/>
      <c r="L159" s="41"/>
      <c r="M159" s="223"/>
      <c r="N159" s="22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129</v>
      </c>
      <c r="AU159" s="14" t="s">
        <v>82</v>
      </c>
    </row>
    <row r="160" s="11" customFormat="1" ht="25.92" customHeight="1">
      <c r="A160" s="11"/>
      <c r="B160" s="193"/>
      <c r="C160" s="194"/>
      <c r="D160" s="195" t="s">
        <v>73</v>
      </c>
      <c r="E160" s="196" t="s">
        <v>191</v>
      </c>
      <c r="F160" s="196" t="s">
        <v>192</v>
      </c>
      <c r="G160" s="194"/>
      <c r="H160" s="194"/>
      <c r="I160" s="197"/>
      <c r="J160" s="198">
        <f>BK160</f>
        <v>0</v>
      </c>
      <c r="K160" s="194"/>
      <c r="L160" s="199"/>
      <c r="M160" s="200"/>
      <c r="N160" s="201"/>
      <c r="O160" s="201"/>
      <c r="P160" s="202">
        <f>SUM(P161:P162)</f>
        <v>0</v>
      </c>
      <c r="Q160" s="201"/>
      <c r="R160" s="202">
        <f>SUM(R161:R162)</f>
        <v>0</v>
      </c>
      <c r="S160" s="201"/>
      <c r="T160" s="203">
        <f>SUM(T161:T162)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04" t="s">
        <v>82</v>
      </c>
      <c r="AT160" s="205" t="s">
        <v>73</v>
      </c>
      <c r="AU160" s="205" t="s">
        <v>74</v>
      </c>
      <c r="AY160" s="204" t="s">
        <v>123</v>
      </c>
      <c r="BK160" s="206">
        <f>SUM(BK161:BK162)</f>
        <v>0</v>
      </c>
    </row>
    <row r="161" s="2" customFormat="1" ht="66.75" customHeight="1">
      <c r="A161" s="35"/>
      <c r="B161" s="36"/>
      <c r="C161" s="207" t="s">
        <v>193</v>
      </c>
      <c r="D161" s="207" t="s">
        <v>124</v>
      </c>
      <c r="E161" s="208" t="s">
        <v>194</v>
      </c>
      <c r="F161" s="209" t="s">
        <v>195</v>
      </c>
      <c r="G161" s="210" t="s">
        <v>196</v>
      </c>
      <c r="H161" s="211">
        <v>1</v>
      </c>
      <c r="I161" s="212"/>
      <c r="J161" s="213">
        <f>ROUND(I161*H161,2)</f>
        <v>0</v>
      </c>
      <c r="K161" s="209" t="s">
        <v>1</v>
      </c>
      <c r="L161" s="41"/>
      <c r="M161" s="214" t="s">
        <v>1</v>
      </c>
      <c r="N161" s="215" t="s">
        <v>39</v>
      </c>
      <c r="O161" s="88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8" t="s">
        <v>128</v>
      </c>
      <c r="AT161" s="218" t="s">
        <v>124</v>
      </c>
      <c r="AU161" s="218" t="s">
        <v>82</v>
      </c>
      <c r="AY161" s="14" t="s">
        <v>123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4" t="s">
        <v>82</v>
      </c>
      <c r="BK161" s="219">
        <f>ROUND(I161*H161,2)</f>
        <v>0</v>
      </c>
      <c r="BL161" s="14" t="s">
        <v>128</v>
      </c>
      <c r="BM161" s="218" t="s">
        <v>197</v>
      </c>
    </row>
    <row r="162" s="2" customFormat="1">
      <c r="A162" s="35"/>
      <c r="B162" s="36"/>
      <c r="C162" s="37"/>
      <c r="D162" s="220" t="s">
        <v>129</v>
      </c>
      <c r="E162" s="37"/>
      <c r="F162" s="221" t="s">
        <v>195</v>
      </c>
      <c r="G162" s="37"/>
      <c r="H162" s="37"/>
      <c r="I162" s="222"/>
      <c r="J162" s="37"/>
      <c r="K162" s="37"/>
      <c r="L162" s="41"/>
      <c r="M162" s="223"/>
      <c r="N162" s="22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129</v>
      </c>
      <c r="AU162" s="14" t="s">
        <v>82</v>
      </c>
    </row>
    <row r="163" s="11" customFormat="1" ht="25.92" customHeight="1">
      <c r="A163" s="11"/>
      <c r="B163" s="193"/>
      <c r="C163" s="194"/>
      <c r="D163" s="195" t="s">
        <v>73</v>
      </c>
      <c r="E163" s="196" t="s">
        <v>198</v>
      </c>
      <c r="F163" s="196" t="s">
        <v>199</v>
      </c>
      <c r="G163" s="194"/>
      <c r="H163" s="194"/>
      <c r="I163" s="197"/>
      <c r="J163" s="198">
        <f>BK163</f>
        <v>0</v>
      </c>
      <c r="K163" s="194"/>
      <c r="L163" s="199"/>
      <c r="M163" s="200"/>
      <c r="N163" s="201"/>
      <c r="O163" s="201"/>
      <c r="P163" s="202">
        <f>SUM(P164:P165)</f>
        <v>0</v>
      </c>
      <c r="Q163" s="201"/>
      <c r="R163" s="202">
        <f>SUM(R164:R165)</f>
        <v>0</v>
      </c>
      <c r="S163" s="201"/>
      <c r="T163" s="203">
        <f>SUM(T164:T165)</f>
        <v>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R163" s="204" t="s">
        <v>82</v>
      </c>
      <c r="AT163" s="205" t="s">
        <v>73</v>
      </c>
      <c r="AU163" s="205" t="s">
        <v>74</v>
      </c>
      <c r="AY163" s="204" t="s">
        <v>123</v>
      </c>
      <c r="BK163" s="206">
        <f>SUM(BK164:BK165)</f>
        <v>0</v>
      </c>
    </row>
    <row r="164" s="2" customFormat="1" ht="24.15" customHeight="1">
      <c r="A164" s="35"/>
      <c r="B164" s="36"/>
      <c r="C164" s="207" t="s">
        <v>159</v>
      </c>
      <c r="D164" s="207" t="s">
        <v>124</v>
      </c>
      <c r="E164" s="208" t="s">
        <v>200</v>
      </c>
      <c r="F164" s="209" t="s">
        <v>201</v>
      </c>
      <c r="G164" s="210" t="s">
        <v>158</v>
      </c>
      <c r="H164" s="211">
        <v>50</v>
      </c>
      <c r="I164" s="212"/>
      <c r="J164" s="213">
        <f>ROUND(I164*H164,2)</f>
        <v>0</v>
      </c>
      <c r="K164" s="209" t="s">
        <v>1</v>
      </c>
      <c r="L164" s="41"/>
      <c r="M164" s="214" t="s">
        <v>1</v>
      </c>
      <c r="N164" s="215" t="s">
        <v>39</v>
      </c>
      <c r="O164" s="88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8" t="s">
        <v>128</v>
      </c>
      <c r="AT164" s="218" t="s">
        <v>124</v>
      </c>
      <c r="AU164" s="218" t="s">
        <v>82</v>
      </c>
      <c r="AY164" s="14" t="s">
        <v>123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4" t="s">
        <v>82</v>
      </c>
      <c r="BK164" s="219">
        <f>ROUND(I164*H164,2)</f>
        <v>0</v>
      </c>
      <c r="BL164" s="14" t="s">
        <v>128</v>
      </c>
      <c r="BM164" s="218" t="s">
        <v>202</v>
      </c>
    </row>
    <row r="165" s="2" customFormat="1">
      <c r="A165" s="35"/>
      <c r="B165" s="36"/>
      <c r="C165" s="37"/>
      <c r="D165" s="220" t="s">
        <v>129</v>
      </c>
      <c r="E165" s="37"/>
      <c r="F165" s="221" t="s">
        <v>201</v>
      </c>
      <c r="G165" s="37"/>
      <c r="H165" s="37"/>
      <c r="I165" s="222"/>
      <c r="J165" s="37"/>
      <c r="K165" s="37"/>
      <c r="L165" s="41"/>
      <c r="M165" s="223"/>
      <c r="N165" s="22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129</v>
      </c>
      <c r="AU165" s="14" t="s">
        <v>82</v>
      </c>
    </row>
    <row r="166" s="11" customFormat="1" ht="25.92" customHeight="1">
      <c r="A166" s="11"/>
      <c r="B166" s="193"/>
      <c r="C166" s="194"/>
      <c r="D166" s="195" t="s">
        <v>73</v>
      </c>
      <c r="E166" s="196" t="s">
        <v>203</v>
      </c>
      <c r="F166" s="196" t="s">
        <v>204</v>
      </c>
      <c r="G166" s="194"/>
      <c r="H166" s="194"/>
      <c r="I166" s="197"/>
      <c r="J166" s="198">
        <f>BK166</f>
        <v>0</v>
      </c>
      <c r="K166" s="194"/>
      <c r="L166" s="199"/>
      <c r="M166" s="200"/>
      <c r="N166" s="201"/>
      <c r="O166" s="201"/>
      <c r="P166" s="202">
        <f>SUM(P167:P168)</f>
        <v>0</v>
      </c>
      <c r="Q166" s="201"/>
      <c r="R166" s="202">
        <f>SUM(R167:R168)</f>
        <v>0</v>
      </c>
      <c r="S166" s="201"/>
      <c r="T166" s="203">
        <f>SUM(T167:T168)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204" t="s">
        <v>82</v>
      </c>
      <c r="AT166" s="205" t="s">
        <v>73</v>
      </c>
      <c r="AU166" s="205" t="s">
        <v>74</v>
      </c>
      <c r="AY166" s="204" t="s">
        <v>123</v>
      </c>
      <c r="BK166" s="206">
        <f>SUM(BK167:BK168)</f>
        <v>0</v>
      </c>
    </row>
    <row r="167" s="2" customFormat="1" ht="37.8" customHeight="1">
      <c r="A167" s="35"/>
      <c r="B167" s="36"/>
      <c r="C167" s="207" t="s">
        <v>7</v>
      </c>
      <c r="D167" s="207" t="s">
        <v>124</v>
      </c>
      <c r="E167" s="208" t="s">
        <v>205</v>
      </c>
      <c r="F167" s="209" t="s">
        <v>206</v>
      </c>
      <c r="G167" s="210" t="s">
        <v>196</v>
      </c>
      <c r="H167" s="211">
        <v>1</v>
      </c>
      <c r="I167" s="212"/>
      <c r="J167" s="213">
        <f>ROUND(I167*H167,2)</f>
        <v>0</v>
      </c>
      <c r="K167" s="209" t="s">
        <v>1</v>
      </c>
      <c r="L167" s="41"/>
      <c r="M167" s="214" t="s">
        <v>1</v>
      </c>
      <c r="N167" s="215" t="s">
        <v>39</v>
      </c>
      <c r="O167" s="88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8" t="s">
        <v>128</v>
      </c>
      <c r="AT167" s="218" t="s">
        <v>124</v>
      </c>
      <c r="AU167" s="218" t="s">
        <v>82</v>
      </c>
      <c r="AY167" s="14" t="s">
        <v>123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4" t="s">
        <v>82</v>
      </c>
      <c r="BK167" s="219">
        <f>ROUND(I167*H167,2)</f>
        <v>0</v>
      </c>
      <c r="BL167" s="14" t="s">
        <v>128</v>
      </c>
      <c r="BM167" s="218" t="s">
        <v>207</v>
      </c>
    </row>
    <row r="168" s="2" customFormat="1">
      <c r="A168" s="35"/>
      <c r="B168" s="36"/>
      <c r="C168" s="37"/>
      <c r="D168" s="220" t="s">
        <v>129</v>
      </c>
      <c r="E168" s="37"/>
      <c r="F168" s="221" t="s">
        <v>206</v>
      </c>
      <c r="G168" s="37"/>
      <c r="H168" s="37"/>
      <c r="I168" s="222"/>
      <c r="J168" s="37"/>
      <c r="K168" s="37"/>
      <c r="L168" s="41"/>
      <c r="M168" s="225"/>
      <c r="N168" s="226"/>
      <c r="O168" s="227"/>
      <c r="P168" s="227"/>
      <c r="Q168" s="227"/>
      <c r="R168" s="227"/>
      <c r="S168" s="227"/>
      <c r="T168" s="228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129</v>
      </c>
      <c r="AU168" s="14" t="s">
        <v>82</v>
      </c>
    </row>
    <row r="169" s="2" customFormat="1" ht="6.96" customHeight="1">
      <c r="A169" s="35"/>
      <c r="B169" s="63"/>
      <c r="C169" s="64"/>
      <c r="D169" s="64"/>
      <c r="E169" s="64"/>
      <c r="F169" s="64"/>
      <c r="G169" s="64"/>
      <c r="H169" s="64"/>
      <c r="I169" s="64"/>
      <c r="J169" s="64"/>
      <c r="K169" s="64"/>
      <c r="L169" s="41"/>
      <c r="M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</row>
  </sheetData>
  <sheetProtection sheet="1" autoFilter="0" formatColumns="0" formatRows="0" objects="1" scenarios="1" spinCount="100000" saltValue="kK/WAbOP8yXQHo2rDKN+b3ReYWhOrmZHgffi3B2kSC7kKKE0sve3sCl/5nLN8ZVkFJTy5zmN8wdstoxWfLieWg==" hashValue="IcEe6mlHgf+jl4XEkqwUnPRPQ+0cximd2WN8BEP+kqEiMaP30vqRo9TD+cgRrOWAER94D//DgrttzBuBAWwN7Q==" algorithmName="SHA-512" password="CC35"/>
  <autoFilter ref="C120:K16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94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ZŠ K.H. Máchy - instalace plynových kotlů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208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26</v>
      </c>
      <c r="G12" s="35"/>
      <c r="H12" s="35"/>
      <c r="I12" s="137" t="s">
        <v>22</v>
      </c>
      <c r="J12" s="141" t="str">
        <f>'Rekapitulace stavby'!AN8</f>
        <v>15. 9. 2025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79.25" customHeight="1">
      <c r="A27" s="142"/>
      <c r="B27" s="143"/>
      <c r="C27" s="142"/>
      <c r="D27" s="142"/>
      <c r="E27" s="144" t="s">
        <v>209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ROUND(J130,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ROUND((SUM(BE130:BE432)),  2)</f>
        <v>0</v>
      </c>
      <c r="G33" s="35"/>
      <c r="H33" s="35"/>
      <c r="I33" s="152">
        <v>0.20999999999999999</v>
      </c>
      <c r="J33" s="151">
        <f>ROUND(((SUM(BE130:BE432))*I33),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ROUND((SUM(BF130:BF432)),  2)</f>
        <v>0</v>
      </c>
      <c r="G34" s="35"/>
      <c r="H34" s="35"/>
      <c r="I34" s="152">
        <v>0.12</v>
      </c>
      <c r="J34" s="151">
        <f>ROUND(((SUM(BF130:BF432))*I34),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ROUND((SUM(BG130:BG432)),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ROUND((SUM(BH130:BH432)),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ROUND((SUM(BI130:BI432)),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ZŠ K.H. Máchy - instalace plynových kotlů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02 - ÚT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15. 9. 2025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99</v>
      </c>
      <c r="D94" s="173"/>
      <c r="E94" s="173"/>
      <c r="F94" s="173"/>
      <c r="G94" s="173"/>
      <c r="H94" s="173"/>
      <c r="I94" s="173"/>
      <c r="J94" s="174" t="s">
        <v>100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101</v>
      </c>
      <c r="D96" s="37"/>
      <c r="E96" s="37"/>
      <c r="F96" s="37"/>
      <c r="G96" s="37"/>
      <c r="H96" s="37"/>
      <c r="I96" s="37"/>
      <c r="J96" s="107">
        <f>J130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102</v>
      </c>
    </row>
    <row r="97" s="9" customFormat="1" ht="24.96" customHeight="1">
      <c r="A97" s="9"/>
      <c r="B97" s="176"/>
      <c r="C97" s="177"/>
      <c r="D97" s="178" t="s">
        <v>210</v>
      </c>
      <c r="E97" s="179"/>
      <c r="F97" s="179"/>
      <c r="G97" s="179"/>
      <c r="H97" s="179"/>
      <c r="I97" s="179"/>
      <c r="J97" s="180">
        <f>J131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211</v>
      </c>
      <c r="E98" s="179"/>
      <c r="F98" s="179"/>
      <c r="G98" s="179"/>
      <c r="H98" s="179"/>
      <c r="I98" s="179"/>
      <c r="J98" s="180">
        <f>J160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212</v>
      </c>
      <c r="E99" s="179"/>
      <c r="F99" s="179"/>
      <c r="G99" s="179"/>
      <c r="H99" s="179"/>
      <c r="I99" s="179"/>
      <c r="J99" s="180">
        <f>J171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6"/>
      <c r="C100" s="177"/>
      <c r="D100" s="178" t="s">
        <v>213</v>
      </c>
      <c r="E100" s="179"/>
      <c r="F100" s="179"/>
      <c r="G100" s="179"/>
      <c r="H100" s="179"/>
      <c r="I100" s="179"/>
      <c r="J100" s="180">
        <f>J269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6"/>
      <c r="C101" s="177"/>
      <c r="D101" s="178" t="s">
        <v>214</v>
      </c>
      <c r="E101" s="179"/>
      <c r="F101" s="179"/>
      <c r="G101" s="179"/>
      <c r="H101" s="179"/>
      <c r="I101" s="179"/>
      <c r="J101" s="180">
        <f>J320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6"/>
      <c r="C102" s="177"/>
      <c r="D102" s="178" t="s">
        <v>215</v>
      </c>
      <c r="E102" s="179"/>
      <c r="F102" s="179"/>
      <c r="G102" s="179"/>
      <c r="H102" s="179"/>
      <c r="I102" s="179"/>
      <c r="J102" s="180">
        <f>J333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6"/>
      <c r="C103" s="177"/>
      <c r="D103" s="178" t="s">
        <v>216</v>
      </c>
      <c r="E103" s="179"/>
      <c r="F103" s="179"/>
      <c r="G103" s="179"/>
      <c r="H103" s="179"/>
      <c r="I103" s="179"/>
      <c r="J103" s="180">
        <f>J342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6"/>
      <c r="C104" s="177"/>
      <c r="D104" s="178" t="s">
        <v>217</v>
      </c>
      <c r="E104" s="179"/>
      <c r="F104" s="179"/>
      <c r="G104" s="179"/>
      <c r="H104" s="179"/>
      <c r="I104" s="179"/>
      <c r="J104" s="180">
        <f>J357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6"/>
      <c r="C105" s="177"/>
      <c r="D105" s="178" t="s">
        <v>218</v>
      </c>
      <c r="E105" s="179"/>
      <c r="F105" s="179"/>
      <c r="G105" s="179"/>
      <c r="H105" s="179"/>
      <c r="I105" s="179"/>
      <c r="J105" s="180">
        <f>J360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6"/>
      <c r="C106" s="177"/>
      <c r="D106" s="178" t="s">
        <v>219</v>
      </c>
      <c r="E106" s="179"/>
      <c r="F106" s="179"/>
      <c r="G106" s="179"/>
      <c r="H106" s="179"/>
      <c r="I106" s="179"/>
      <c r="J106" s="180">
        <f>J363</f>
        <v>0</v>
      </c>
      <c r="K106" s="177"/>
      <c r="L106" s="18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6"/>
      <c r="C107" s="177"/>
      <c r="D107" s="178" t="s">
        <v>220</v>
      </c>
      <c r="E107" s="179"/>
      <c r="F107" s="179"/>
      <c r="G107" s="179"/>
      <c r="H107" s="179"/>
      <c r="I107" s="179"/>
      <c r="J107" s="180">
        <f>J393</f>
        <v>0</v>
      </c>
      <c r="K107" s="177"/>
      <c r="L107" s="18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6"/>
      <c r="C108" s="177"/>
      <c r="D108" s="178" t="s">
        <v>221</v>
      </c>
      <c r="E108" s="179"/>
      <c r="F108" s="179"/>
      <c r="G108" s="179"/>
      <c r="H108" s="179"/>
      <c r="I108" s="179"/>
      <c r="J108" s="180">
        <f>J400</f>
        <v>0</v>
      </c>
      <c r="K108" s="177"/>
      <c r="L108" s="181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6"/>
      <c r="C109" s="177"/>
      <c r="D109" s="178" t="s">
        <v>222</v>
      </c>
      <c r="E109" s="179"/>
      <c r="F109" s="179"/>
      <c r="G109" s="179"/>
      <c r="H109" s="179"/>
      <c r="I109" s="179"/>
      <c r="J109" s="180">
        <f>J403</f>
        <v>0</v>
      </c>
      <c r="K109" s="177"/>
      <c r="L109" s="181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6"/>
      <c r="C110" s="177"/>
      <c r="D110" s="178" t="s">
        <v>223</v>
      </c>
      <c r="E110" s="179"/>
      <c r="F110" s="179"/>
      <c r="G110" s="179"/>
      <c r="H110" s="179"/>
      <c r="I110" s="179"/>
      <c r="J110" s="180">
        <f>J414</f>
        <v>0</v>
      </c>
      <c r="K110" s="177"/>
      <c r="L110" s="181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108</v>
      </c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16</v>
      </c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171" t="str">
        <f>E7</f>
        <v>ZŠ K.H. Máchy - instalace plynových kotlů</v>
      </c>
      <c r="F120" s="29"/>
      <c r="G120" s="29"/>
      <c r="H120" s="29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95</v>
      </c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3" t="str">
        <f>E9</f>
        <v>02 - ÚT</v>
      </c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20</v>
      </c>
      <c r="D124" s="37"/>
      <c r="E124" s="37"/>
      <c r="F124" s="24" t="str">
        <f>F12</f>
        <v xml:space="preserve"> </v>
      </c>
      <c r="G124" s="37"/>
      <c r="H124" s="37"/>
      <c r="I124" s="29" t="s">
        <v>22</v>
      </c>
      <c r="J124" s="76" t="str">
        <f>IF(J12="","",J12)</f>
        <v>15. 9. 2025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24</v>
      </c>
      <c r="D126" s="37"/>
      <c r="E126" s="37"/>
      <c r="F126" s="24" t="str">
        <f>E15</f>
        <v xml:space="preserve"> </v>
      </c>
      <c r="G126" s="37"/>
      <c r="H126" s="37"/>
      <c r="I126" s="29" t="s">
        <v>30</v>
      </c>
      <c r="J126" s="33" t="str">
        <f>E21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28</v>
      </c>
      <c r="D127" s="37"/>
      <c r="E127" s="37"/>
      <c r="F127" s="24" t="str">
        <f>IF(E18="","",E18)</f>
        <v>Vyplň údaj</v>
      </c>
      <c r="G127" s="37"/>
      <c r="H127" s="37"/>
      <c r="I127" s="29" t="s">
        <v>32</v>
      </c>
      <c r="J127" s="33" t="str">
        <f>E24</f>
        <v xml:space="preserve"> 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0" customFormat="1" ht="29.28" customHeight="1">
      <c r="A129" s="182"/>
      <c r="B129" s="183"/>
      <c r="C129" s="184" t="s">
        <v>109</v>
      </c>
      <c r="D129" s="185" t="s">
        <v>59</v>
      </c>
      <c r="E129" s="185" t="s">
        <v>55</v>
      </c>
      <c r="F129" s="185" t="s">
        <v>56</v>
      </c>
      <c r="G129" s="185" t="s">
        <v>110</v>
      </c>
      <c r="H129" s="185" t="s">
        <v>111</v>
      </c>
      <c r="I129" s="185" t="s">
        <v>112</v>
      </c>
      <c r="J129" s="185" t="s">
        <v>100</v>
      </c>
      <c r="K129" s="186" t="s">
        <v>113</v>
      </c>
      <c r="L129" s="187"/>
      <c r="M129" s="97" t="s">
        <v>1</v>
      </c>
      <c r="N129" s="98" t="s">
        <v>38</v>
      </c>
      <c r="O129" s="98" t="s">
        <v>114</v>
      </c>
      <c r="P129" s="98" t="s">
        <v>115</v>
      </c>
      <c r="Q129" s="98" t="s">
        <v>116</v>
      </c>
      <c r="R129" s="98" t="s">
        <v>117</v>
      </c>
      <c r="S129" s="98" t="s">
        <v>118</v>
      </c>
      <c r="T129" s="99" t="s">
        <v>119</v>
      </c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</row>
    <row r="130" s="2" customFormat="1" ht="22.8" customHeight="1">
      <c r="A130" s="35"/>
      <c r="B130" s="36"/>
      <c r="C130" s="104" t="s">
        <v>120</v>
      </c>
      <c r="D130" s="37"/>
      <c r="E130" s="37"/>
      <c r="F130" s="37"/>
      <c r="G130" s="37"/>
      <c r="H130" s="37"/>
      <c r="I130" s="37"/>
      <c r="J130" s="188">
        <f>BK130</f>
        <v>0</v>
      </c>
      <c r="K130" s="37"/>
      <c r="L130" s="41"/>
      <c r="M130" s="100"/>
      <c r="N130" s="189"/>
      <c r="O130" s="101"/>
      <c r="P130" s="190">
        <f>P131+P160+P171+P269+P320+P333+P342+P357+P360+P363+P393+P400+P403+P414</f>
        <v>0</v>
      </c>
      <c r="Q130" s="101"/>
      <c r="R130" s="190">
        <f>R131+R160+R171+R269+R320+R333+R342+R357+R360+R363+R393+R400+R403+R414</f>
        <v>0</v>
      </c>
      <c r="S130" s="101"/>
      <c r="T130" s="191">
        <f>T131+T160+T171+T269+T320+T333+T342+T357+T360+T363+T393+T400+T403+T414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73</v>
      </c>
      <c r="AU130" s="14" t="s">
        <v>102</v>
      </c>
      <c r="BK130" s="192">
        <f>BK131+BK160+BK171+BK269+BK320+BK333+BK342+BK357+BK360+BK363+BK393+BK400+BK403+BK414</f>
        <v>0</v>
      </c>
    </row>
    <row r="131" s="11" customFormat="1" ht="25.92" customHeight="1">
      <c r="A131" s="11"/>
      <c r="B131" s="193"/>
      <c r="C131" s="194"/>
      <c r="D131" s="195" t="s">
        <v>73</v>
      </c>
      <c r="E131" s="196" t="s">
        <v>121</v>
      </c>
      <c r="F131" s="196" t="s">
        <v>224</v>
      </c>
      <c r="G131" s="194"/>
      <c r="H131" s="194"/>
      <c r="I131" s="197"/>
      <c r="J131" s="198">
        <f>BK131</f>
        <v>0</v>
      </c>
      <c r="K131" s="194"/>
      <c r="L131" s="199"/>
      <c r="M131" s="200"/>
      <c r="N131" s="201"/>
      <c r="O131" s="201"/>
      <c r="P131" s="202">
        <f>SUM(P132:P159)</f>
        <v>0</v>
      </c>
      <c r="Q131" s="201"/>
      <c r="R131" s="202">
        <f>SUM(R132:R159)</f>
        <v>0</v>
      </c>
      <c r="S131" s="201"/>
      <c r="T131" s="203">
        <f>SUM(T132:T159)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04" t="s">
        <v>82</v>
      </c>
      <c r="AT131" s="205" t="s">
        <v>73</v>
      </c>
      <c r="AU131" s="205" t="s">
        <v>74</v>
      </c>
      <c r="AY131" s="204" t="s">
        <v>123</v>
      </c>
      <c r="BK131" s="206">
        <f>SUM(BK132:BK159)</f>
        <v>0</v>
      </c>
    </row>
    <row r="132" s="2" customFormat="1" ht="66.75" customHeight="1">
      <c r="A132" s="35"/>
      <c r="B132" s="36"/>
      <c r="C132" s="207" t="s">
        <v>82</v>
      </c>
      <c r="D132" s="207" t="s">
        <v>124</v>
      </c>
      <c r="E132" s="208" t="s">
        <v>125</v>
      </c>
      <c r="F132" s="209" t="s">
        <v>225</v>
      </c>
      <c r="G132" s="210" t="s">
        <v>196</v>
      </c>
      <c r="H132" s="211">
        <v>2</v>
      </c>
      <c r="I132" s="212"/>
      <c r="J132" s="213">
        <f>ROUND(I132*H132,2)</f>
        <v>0</v>
      </c>
      <c r="K132" s="209" t="s">
        <v>1</v>
      </c>
      <c r="L132" s="41"/>
      <c r="M132" s="214" t="s">
        <v>1</v>
      </c>
      <c r="N132" s="215" t="s">
        <v>39</v>
      </c>
      <c r="O132" s="88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8" t="s">
        <v>128</v>
      </c>
      <c r="AT132" s="218" t="s">
        <v>124</v>
      </c>
      <c r="AU132" s="218" t="s">
        <v>82</v>
      </c>
      <c r="AY132" s="14" t="s">
        <v>123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4" t="s">
        <v>82</v>
      </c>
      <c r="BK132" s="219">
        <f>ROUND(I132*H132,2)</f>
        <v>0</v>
      </c>
      <c r="BL132" s="14" t="s">
        <v>128</v>
      </c>
      <c r="BM132" s="218" t="s">
        <v>84</v>
      </c>
    </row>
    <row r="133" s="2" customFormat="1">
      <c r="A133" s="35"/>
      <c r="B133" s="36"/>
      <c r="C133" s="37"/>
      <c r="D133" s="220" t="s">
        <v>129</v>
      </c>
      <c r="E133" s="37"/>
      <c r="F133" s="221" t="s">
        <v>226</v>
      </c>
      <c r="G133" s="37"/>
      <c r="H133" s="37"/>
      <c r="I133" s="222"/>
      <c r="J133" s="37"/>
      <c r="K133" s="37"/>
      <c r="L133" s="41"/>
      <c r="M133" s="223"/>
      <c r="N133" s="22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129</v>
      </c>
      <c r="AU133" s="14" t="s">
        <v>82</v>
      </c>
    </row>
    <row r="134" s="2" customFormat="1">
      <c r="A134" s="35"/>
      <c r="B134" s="36"/>
      <c r="C134" s="37"/>
      <c r="D134" s="220" t="s">
        <v>227</v>
      </c>
      <c r="E134" s="37"/>
      <c r="F134" s="229" t="s">
        <v>228</v>
      </c>
      <c r="G134" s="37"/>
      <c r="H134" s="37"/>
      <c r="I134" s="222"/>
      <c r="J134" s="37"/>
      <c r="K134" s="37"/>
      <c r="L134" s="41"/>
      <c r="M134" s="223"/>
      <c r="N134" s="22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227</v>
      </c>
      <c r="AU134" s="14" t="s">
        <v>82</v>
      </c>
    </row>
    <row r="135" s="2" customFormat="1" ht="78" customHeight="1">
      <c r="A135" s="35"/>
      <c r="B135" s="36"/>
      <c r="C135" s="207" t="s">
        <v>84</v>
      </c>
      <c r="D135" s="207" t="s">
        <v>124</v>
      </c>
      <c r="E135" s="208" t="s">
        <v>130</v>
      </c>
      <c r="F135" s="209" t="s">
        <v>229</v>
      </c>
      <c r="G135" s="210" t="s">
        <v>196</v>
      </c>
      <c r="H135" s="211">
        <v>1</v>
      </c>
      <c r="I135" s="212"/>
      <c r="J135" s="213">
        <f>ROUND(I135*H135,2)</f>
        <v>0</v>
      </c>
      <c r="K135" s="209" t="s">
        <v>1</v>
      </c>
      <c r="L135" s="41"/>
      <c r="M135" s="214" t="s">
        <v>1</v>
      </c>
      <c r="N135" s="215" t="s">
        <v>39</v>
      </c>
      <c r="O135" s="88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8" t="s">
        <v>128</v>
      </c>
      <c r="AT135" s="218" t="s">
        <v>124</v>
      </c>
      <c r="AU135" s="218" t="s">
        <v>82</v>
      </c>
      <c r="AY135" s="14" t="s">
        <v>123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4" t="s">
        <v>82</v>
      </c>
      <c r="BK135" s="219">
        <f>ROUND(I135*H135,2)</f>
        <v>0</v>
      </c>
      <c r="BL135" s="14" t="s">
        <v>128</v>
      </c>
      <c r="BM135" s="218" t="s">
        <v>128</v>
      </c>
    </row>
    <row r="136" s="2" customFormat="1">
      <c r="A136" s="35"/>
      <c r="B136" s="36"/>
      <c r="C136" s="37"/>
      <c r="D136" s="220" t="s">
        <v>129</v>
      </c>
      <c r="E136" s="37"/>
      <c r="F136" s="221" t="s">
        <v>230</v>
      </c>
      <c r="G136" s="37"/>
      <c r="H136" s="37"/>
      <c r="I136" s="222"/>
      <c r="J136" s="37"/>
      <c r="K136" s="37"/>
      <c r="L136" s="41"/>
      <c r="M136" s="223"/>
      <c r="N136" s="22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129</v>
      </c>
      <c r="AU136" s="14" t="s">
        <v>82</v>
      </c>
    </row>
    <row r="137" s="2" customFormat="1">
      <c r="A137" s="35"/>
      <c r="B137" s="36"/>
      <c r="C137" s="37"/>
      <c r="D137" s="220" t="s">
        <v>227</v>
      </c>
      <c r="E137" s="37"/>
      <c r="F137" s="229" t="s">
        <v>228</v>
      </c>
      <c r="G137" s="37"/>
      <c r="H137" s="37"/>
      <c r="I137" s="222"/>
      <c r="J137" s="37"/>
      <c r="K137" s="37"/>
      <c r="L137" s="41"/>
      <c r="M137" s="223"/>
      <c r="N137" s="22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227</v>
      </c>
      <c r="AU137" s="14" t="s">
        <v>82</v>
      </c>
    </row>
    <row r="138" s="2" customFormat="1" ht="33" customHeight="1">
      <c r="A138" s="35"/>
      <c r="B138" s="36"/>
      <c r="C138" s="207" t="s">
        <v>132</v>
      </c>
      <c r="D138" s="207" t="s">
        <v>124</v>
      </c>
      <c r="E138" s="208" t="s">
        <v>133</v>
      </c>
      <c r="F138" s="209" t="s">
        <v>231</v>
      </c>
      <c r="G138" s="210" t="s">
        <v>127</v>
      </c>
      <c r="H138" s="211">
        <v>1</v>
      </c>
      <c r="I138" s="212"/>
      <c r="J138" s="213">
        <f>ROUND(I138*H138,2)</f>
        <v>0</v>
      </c>
      <c r="K138" s="209" t="s">
        <v>1</v>
      </c>
      <c r="L138" s="41"/>
      <c r="M138" s="214" t="s">
        <v>1</v>
      </c>
      <c r="N138" s="215" t="s">
        <v>39</v>
      </c>
      <c r="O138" s="88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8" t="s">
        <v>128</v>
      </c>
      <c r="AT138" s="218" t="s">
        <v>124</v>
      </c>
      <c r="AU138" s="218" t="s">
        <v>82</v>
      </c>
      <c r="AY138" s="14" t="s">
        <v>123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4" t="s">
        <v>82</v>
      </c>
      <c r="BK138" s="219">
        <f>ROUND(I138*H138,2)</f>
        <v>0</v>
      </c>
      <c r="BL138" s="14" t="s">
        <v>128</v>
      </c>
      <c r="BM138" s="218" t="s">
        <v>135</v>
      </c>
    </row>
    <row r="139" s="2" customFormat="1">
      <c r="A139" s="35"/>
      <c r="B139" s="36"/>
      <c r="C139" s="37"/>
      <c r="D139" s="220" t="s">
        <v>129</v>
      </c>
      <c r="E139" s="37"/>
      <c r="F139" s="221" t="s">
        <v>231</v>
      </c>
      <c r="G139" s="37"/>
      <c r="H139" s="37"/>
      <c r="I139" s="222"/>
      <c r="J139" s="37"/>
      <c r="K139" s="37"/>
      <c r="L139" s="41"/>
      <c r="M139" s="223"/>
      <c r="N139" s="22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129</v>
      </c>
      <c r="AU139" s="14" t="s">
        <v>82</v>
      </c>
    </row>
    <row r="140" s="2" customFormat="1" ht="78" customHeight="1">
      <c r="A140" s="35"/>
      <c r="B140" s="36"/>
      <c r="C140" s="207" t="s">
        <v>128</v>
      </c>
      <c r="D140" s="207" t="s">
        <v>124</v>
      </c>
      <c r="E140" s="208" t="s">
        <v>136</v>
      </c>
      <c r="F140" s="209" t="s">
        <v>232</v>
      </c>
      <c r="G140" s="210" t="s">
        <v>127</v>
      </c>
      <c r="H140" s="211">
        <v>1</v>
      </c>
      <c r="I140" s="212"/>
      <c r="J140" s="213">
        <f>ROUND(I140*H140,2)</f>
        <v>0</v>
      </c>
      <c r="K140" s="209" t="s">
        <v>1</v>
      </c>
      <c r="L140" s="41"/>
      <c r="M140" s="214" t="s">
        <v>1</v>
      </c>
      <c r="N140" s="215" t="s">
        <v>39</v>
      </c>
      <c r="O140" s="88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8" t="s">
        <v>128</v>
      </c>
      <c r="AT140" s="218" t="s">
        <v>124</v>
      </c>
      <c r="AU140" s="218" t="s">
        <v>82</v>
      </c>
      <c r="AY140" s="14" t="s">
        <v>123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4" t="s">
        <v>82</v>
      </c>
      <c r="BK140" s="219">
        <f>ROUND(I140*H140,2)</f>
        <v>0</v>
      </c>
      <c r="BL140" s="14" t="s">
        <v>128</v>
      </c>
      <c r="BM140" s="218" t="s">
        <v>138</v>
      </c>
    </row>
    <row r="141" s="2" customFormat="1">
      <c r="A141" s="35"/>
      <c r="B141" s="36"/>
      <c r="C141" s="37"/>
      <c r="D141" s="220" t="s">
        <v>129</v>
      </c>
      <c r="E141" s="37"/>
      <c r="F141" s="221" t="s">
        <v>233</v>
      </c>
      <c r="G141" s="37"/>
      <c r="H141" s="37"/>
      <c r="I141" s="222"/>
      <c r="J141" s="37"/>
      <c r="K141" s="37"/>
      <c r="L141" s="41"/>
      <c r="M141" s="223"/>
      <c r="N141" s="22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129</v>
      </c>
      <c r="AU141" s="14" t="s">
        <v>82</v>
      </c>
    </row>
    <row r="142" s="2" customFormat="1" ht="78" customHeight="1">
      <c r="A142" s="35"/>
      <c r="B142" s="36"/>
      <c r="C142" s="207" t="s">
        <v>139</v>
      </c>
      <c r="D142" s="207" t="s">
        <v>124</v>
      </c>
      <c r="E142" s="208" t="s">
        <v>140</v>
      </c>
      <c r="F142" s="209" t="s">
        <v>234</v>
      </c>
      <c r="G142" s="210" t="s">
        <v>127</v>
      </c>
      <c r="H142" s="211">
        <v>1</v>
      </c>
      <c r="I142" s="212"/>
      <c r="J142" s="213">
        <f>ROUND(I142*H142,2)</f>
        <v>0</v>
      </c>
      <c r="K142" s="209" t="s">
        <v>1</v>
      </c>
      <c r="L142" s="41"/>
      <c r="M142" s="214" t="s">
        <v>1</v>
      </c>
      <c r="N142" s="215" t="s">
        <v>39</v>
      </c>
      <c r="O142" s="88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8" t="s">
        <v>128</v>
      </c>
      <c r="AT142" s="218" t="s">
        <v>124</v>
      </c>
      <c r="AU142" s="218" t="s">
        <v>82</v>
      </c>
      <c r="AY142" s="14" t="s">
        <v>123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4" t="s">
        <v>82</v>
      </c>
      <c r="BK142" s="219">
        <f>ROUND(I142*H142,2)</f>
        <v>0</v>
      </c>
      <c r="BL142" s="14" t="s">
        <v>128</v>
      </c>
      <c r="BM142" s="218" t="s">
        <v>142</v>
      </c>
    </row>
    <row r="143" s="2" customFormat="1">
      <c r="A143" s="35"/>
      <c r="B143" s="36"/>
      <c r="C143" s="37"/>
      <c r="D143" s="220" t="s">
        <v>129</v>
      </c>
      <c r="E143" s="37"/>
      <c r="F143" s="221" t="s">
        <v>235</v>
      </c>
      <c r="G143" s="37"/>
      <c r="H143" s="37"/>
      <c r="I143" s="222"/>
      <c r="J143" s="37"/>
      <c r="K143" s="37"/>
      <c r="L143" s="41"/>
      <c r="M143" s="223"/>
      <c r="N143" s="22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129</v>
      </c>
      <c r="AU143" s="14" t="s">
        <v>82</v>
      </c>
    </row>
    <row r="144" s="2" customFormat="1" ht="16.5" customHeight="1">
      <c r="A144" s="35"/>
      <c r="B144" s="36"/>
      <c r="C144" s="207" t="s">
        <v>135</v>
      </c>
      <c r="D144" s="207" t="s">
        <v>124</v>
      </c>
      <c r="E144" s="208" t="s">
        <v>143</v>
      </c>
      <c r="F144" s="209" t="s">
        <v>236</v>
      </c>
      <c r="G144" s="210" t="s">
        <v>127</v>
      </c>
      <c r="H144" s="211">
        <v>2</v>
      </c>
      <c r="I144" s="212"/>
      <c r="J144" s="213">
        <f>ROUND(I144*H144,2)</f>
        <v>0</v>
      </c>
      <c r="K144" s="209" t="s">
        <v>1</v>
      </c>
      <c r="L144" s="41"/>
      <c r="M144" s="214" t="s">
        <v>1</v>
      </c>
      <c r="N144" s="215" t="s">
        <v>39</v>
      </c>
      <c r="O144" s="88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8" t="s">
        <v>128</v>
      </c>
      <c r="AT144" s="218" t="s">
        <v>124</v>
      </c>
      <c r="AU144" s="218" t="s">
        <v>82</v>
      </c>
      <c r="AY144" s="14" t="s">
        <v>123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4" t="s">
        <v>82</v>
      </c>
      <c r="BK144" s="219">
        <f>ROUND(I144*H144,2)</f>
        <v>0</v>
      </c>
      <c r="BL144" s="14" t="s">
        <v>128</v>
      </c>
      <c r="BM144" s="218" t="s">
        <v>8</v>
      </c>
    </row>
    <row r="145" s="2" customFormat="1">
      <c r="A145" s="35"/>
      <c r="B145" s="36"/>
      <c r="C145" s="37"/>
      <c r="D145" s="220" t="s">
        <v>129</v>
      </c>
      <c r="E145" s="37"/>
      <c r="F145" s="221" t="s">
        <v>236</v>
      </c>
      <c r="G145" s="37"/>
      <c r="H145" s="37"/>
      <c r="I145" s="222"/>
      <c r="J145" s="37"/>
      <c r="K145" s="37"/>
      <c r="L145" s="41"/>
      <c r="M145" s="223"/>
      <c r="N145" s="22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129</v>
      </c>
      <c r="AU145" s="14" t="s">
        <v>82</v>
      </c>
    </row>
    <row r="146" s="2" customFormat="1" ht="16.5" customHeight="1">
      <c r="A146" s="35"/>
      <c r="B146" s="36"/>
      <c r="C146" s="207" t="s">
        <v>145</v>
      </c>
      <c r="D146" s="207" t="s">
        <v>124</v>
      </c>
      <c r="E146" s="208" t="s">
        <v>146</v>
      </c>
      <c r="F146" s="209" t="s">
        <v>237</v>
      </c>
      <c r="G146" s="210" t="s">
        <v>127</v>
      </c>
      <c r="H146" s="211">
        <v>1</v>
      </c>
      <c r="I146" s="212"/>
      <c r="J146" s="213">
        <f>ROUND(I146*H146,2)</f>
        <v>0</v>
      </c>
      <c r="K146" s="209" t="s">
        <v>1</v>
      </c>
      <c r="L146" s="41"/>
      <c r="M146" s="214" t="s">
        <v>1</v>
      </c>
      <c r="N146" s="215" t="s">
        <v>39</v>
      </c>
      <c r="O146" s="88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8" t="s">
        <v>128</v>
      </c>
      <c r="AT146" s="218" t="s">
        <v>124</v>
      </c>
      <c r="AU146" s="218" t="s">
        <v>82</v>
      </c>
      <c r="AY146" s="14" t="s">
        <v>123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4" t="s">
        <v>82</v>
      </c>
      <c r="BK146" s="219">
        <f>ROUND(I146*H146,2)</f>
        <v>0</v>
      </c>
      <c r="BL146" s="14" t="s">
        <v>128</v>
      </c>
      <c r="BM146" s="218" t="s">
        <v>148</v>
      </c>
    </row>
    <row r="147" s="2" customFormat="1">
      <c r="A147" s="35"/>
      <c r="B147" s="36"/>
      <c r="C147" s="37"/>
      <c r="D147" s="220" t="s">
        <v>129</v>
      </c>
      <c r="E147" s="37"/>
      <c r="F147" s="221" t="s">
        <v>237</v>
      </c>
      <c r="G147" s="37"/>
      <c r="H147" s="37"/>
      <c r="I147" s="222"/>
      <c r="J147" s="37"/>
      <c r="K147" s="37"/>
      <c r="L147" s="41"/>
      <c r="M147" s="223"/>
      <c r="N147" s="22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129</v>
      </c>
      <c r="AU147" s="14" t="s">
        <v>82</v>
      </c>
    </row>
    <row r="148" s="2" customFormat="1" ht="21.75" customHeight="1">
      <c r="A148" s="35"/>
      <c r="B148" s="36"/>
      <c r="C148" s="207" t="s">
        <v>138</v>
      </c>
      <c r="D148" s="207" t="s">
        <v>124</v>
      </c>
      <c r="E148" s="208" t="s">
        <v>149</v>
      </c>
      <c r="F148" s="209" t="s">
        <v>238</v>
      </c>
      <c r="G148" s="210" t="s">
        <v>127</v>
      </c>
      <c r="H148" s="211">
        <v>2</v>
      </c>
      <c r="I148" s="212"/>
      <c r="J148" s="213">
        <f>ROUND(I148*H148,2)</f>
        <v>0</v>
      </c>
      <c r="K148" s="209" t="s">
        <v>1</v>
      </c>
      <c r="L148" s="41"/>
      <c r="M148" s="214" t="s">
        <v>1</v>
      </c>
      <c r="N148" s="215" t="s">
        <v>39</v>
      </c>
      <c r="O148" s="88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8" t="s">
        <v>128</v>
      </c>
      <c r="AT148" s="218" t="s">
        <v>124</v>
      </c>
      <c r="AU148" s="218" t="s">
        <v>82</v>
      </c>
      <c r="AY148" s="14" t="s">
        <v>123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4" t="s">
        <v>82</v>
      </c>
      <c r="BK148" s="219">
        <f>ROUND(I148*H148,2)</f>
        <v>0</v>
      </c>
      <c r="BL148" s="14" t="s">
        <v>128</v>
      </c>
      <c r="BM148" s="218" t="s">
        <v>151</v>
      </c>
    </row>
    <row r="149" s="2" customFormat="1">
      <c r="A149" s="35"/>
      <c r="B149" s="36"/>
      <c r="C149" s="37"/>
      <c r="D149" s="220" t="s">
        <v>129</v>
      </c>
      <c r="E149" s="37"/>
      <c r="F149" s="221" t="s">
        <v>238</v>
      </c>
      <c r="G149" s="37"/>
      <c r="H149" s="37"/>
      <c r="I149" s="222"/>
      <c r="J149" s="37"/>
      <c r="K149" s="37"/>
      <c r="L149" s="41"/>
      <c r="M149" s="223"/>
      <c r="N149" s="22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129</v>
      </c>
      <c r="AU149" s="14" t="s">
        <v>82</v>
      </c>
    </row>
    <row r="150" s="2" customFormat="1" ht="33" customHeight="1">
      <c r="A150" s="35"/>
      <c r="B150" s="36"/>
      <c r="C150" s="207" t="s">
        <v>152</v>
      </c>
      <c r="D150" s="207" t="s">
        <v>124</v>
      </c>
      <c r="E150" s="208" t="s">
        <v>153</v>
      </c>
      <c r="F150" s="209" t="s">
        <v>239</v>
      </c>
      <c r="G150" s="210" t="s">
        <v>127</v>
      </c>
      <c r="H150" s="211">
        <v>1</v>
      </c>
      <c r="I150" s="212"/>
      <c r="J150" s="213">
        <f>ROUND(I150*H150,2)</f>
        <v>0</v>
      </c>
      <c r="K150" s="209" t="s">
        <v>1</v>
      </c>
      <c r="L150" s="41"/>
      <c r="M150" s="214" t="s">
        <v>1</v>
      </c>
      <c r="N150" s="215" t="s">
        <v>39</v>
      </c>
      <c r="O150" s="88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8" t="s">
        <v>128</v>
      </c>
      <c r="AT150" s="218" t="s">
        <v>124</v>
      </c>
      <c r="AU150" s="218" t="s">
        <v>82</v>
      </c>
      <c r="AY150" s="14" t="s">
        <v>123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4" t="s">
        <v>82</v>
      </c>
      <c r="BK150" s="219">
        <f>ROUND(I150*H150,2)</f>
        <v>0</v>
      </c>
      <c r="BL150" s="14" t="s">
        <v>128</v>
      </c>
      <c r="BM150" s="218" t="s">
        <v>155</v>
      </c>
    </row>
    <row r="151" s="2" customFormat="1">
      <c r="A151" s="35"/>
      <c r="B151" s="36"/>
      <c r="C151" s="37"/>
      <c r="D151" s="220" t="s">
        <v>129</v>
      </c>
      <c r="E151" s="37"/>
      <c r="F151" s="221" t="s">
        <v>239</v>
      </c>
      <c r="G151" s="37"/>
      <c r="H151" s="37"/>
      <c r="I151" s="222"/>
      <c r="J151" s="37"/>
      <c r="K151" s="37"/>
      <c r="L151" s="41"/>
      <c r="M151" s="223"/>
      <c r="N151" s="22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129</v>
      </c>
      <c r="AU151" s="14" t="s">
        <v>82</v>
      </c>
    </row>
    <row r="152" s="2" customFormat="1" ht="55.5" customHeight="1">
      <c r="A152" s="35"/>
      <c r="B152" s="36"/>
      <c r="C152" s="207" t="s">
        <v>142</v>
      </c>
      <c r="D152" s="207" t="s">
        <v>124</v>
      </c>
      <c r="E152" s="208" t="s">
        <v>156</v>
      </c>
      <c r="F152" s="209" t="s">
        <v>240</v>
      </c>
      <c r="G152" s="210" t="s">
        <v>127</v>
      </c>
      <c r="H152" s="211">
        <v>1</v>
      </c>
      <c r="I152" s="212"/>
      <c r="J152" s="213">
        <f>ROUND(I152*H152,2)</f>
        <v>0</v>
      </c>
      <c r="K152" s="209" t="s">
        <v>1</v>
      </c>
      <c r="L152" s="41"/>
      <c r="M152" s="214" t="s">
        <v>1</v>
      </c>
      <c r="N152" s="215" t="s">
        <v>39</v>
      </c>
      <c r="O152" s="88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8" t="s">
        <v>128</v>
      </c>
      <c r="AT152" s="218" t="s">
        <v>124</v>
      </c>
      <c r="AU152" s="218" t="s">
        <v>82</v>
      </c>
      <c r="AY152" s="14" t="s">
        <v>123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4" t="s">
        <v>82</v>
      </c>
      <c r="BK152" s="219">
        <f>ROUND(I152*H152,2)</f>
        <v>0</v>
      </c>
      <c r="BL152" s="14" t="s">
        <v>128</v>
      </c>
      <c r="BM152" s="218" t="s">
        <v>159</v>
      </c>
    </row>
    <row r="153" s="2" customFormat="1">
      <c r="A153" s="35"/>
      <c r="B153" s="36"/>
      <c r="C153" s="37"/>
      <c r="D153" s="220" t="s">
        <v>129</v>
      </c>
      <c r="E153" s="37"/>
      <c r="F153" s="221" t="s">
        <v>240</v>
      </c>
      <c r="G153" s="37"/>
      <c r="H153" s="37"/>
      <c r="I153" s="222"/>
      <c r="J153" s="37"/>
      <c r="K153" s="37"/>
      <c r="L153" s="41"/>
      <c r="M153" s="223"/>
      <c r="N153" s="22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129</v>
      </c>
      <c r="AU153" s="14" t="s">
        <v>82</v>
      </c>
    </row>
    <row r="154" s="2" customFormat="1" ht="55.5" customHeight="1">
      <c r="A154" s="35"/>
      <c r="B154" s="36"/>
      <c r="C154" s="207" t="s">
        <v>160</v>
      </c>
      <c r="D154" s="207" t="s">
        <v>124</v>
      </c>
      <c r="E154" s="208" t="s">
        <v>161</v>
      </c>
      <c r="F154" s="209" t="s">
        <v>241</v>
      </c>
      <c r="G154" s="210" t="s">
        <v>127</v>
      </c>
      <c r="H154" s="211">
        <v>2</v>
      </c>
      <c r="I154" s="212"/>
      <c r="J154" s="213">
        <f>ROUND(I154*H154,2)</f>
        <v>0</v>
      </c>
      <c r="K154" s="209" t="s">
        <v>1</v>
      </c>
      <c r="L154" s="41"/>
      <c r="M154" s="214" t="s">
        <v>1</v>
      </c>
      <c r="N154" s="215" t="s">
        <v>39</v>
      </c>
      <c r="O154" s="88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8" t="s">
        <v>128</v>
      </c>
      <c r="AT154" s="218" t="s">
        <v>124</v>
      </c>
      <c r="AU154" s="218" t="s">
        <v>82</v>
      </c>
      <c r="AY154" s="14" t="s">
        <v>123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4" t="s">
        <v>82</v>
      </c>
      <c r="BK154" s="219">
        <f>ROUND(I154*H154,2)</f>
        <v>0</v>
      </c>
      <c r="BL154" s="14" t="s">
        <v>128</v>
      </c>
      <c r="BM154" s="218" t="s">
        <v>163</v>
      </c>
    </row>
    <row r="155" s="2" customFormat="1">
      <c r="A155" s="35"/>
      <c r="B155" s="36"/>
      <c r="C155" s="37"/>
      <c r="D155" s="220" t="s">
        <v>129</v>
      </c>
      <c r="E155" s="37"/>
      <c r="F155" s="221" t="s">
        <v>241</v>
      </c>
      <c r="G155" s="37"/>
      <c r="H155" s="37"/>
      <c r="I155" s="222"/>
      <c r="J155" s="37"/>
      <c r="K155" s="37"/>
      <c r="L155" s="41"/>
      <c r="M155" s="223"/>
      <c r="N155" s="22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129</v>
      </c>
      <c r="AU155" s="14" t="s">
        <v>82</v>
      </c>
    </row>
    <row r="156" s="2" customFormat="1" ht="16.5" customHeight="1">
      <c r="A156" s="35"/>
      <c r="B156" s="36"/>
      <c r="C156" s="207" t="s">
        <v>8</v>
      </c>
      <c r="D156" s="207" t="s">
        <v>124</v>
      </c>
      <c r="E156" s="208" t="s">
        <v>164</v>
      </c>
      <c r="F156" s="209" t="s">
        <v>242</v>
      </c>
      <c r="G156" s="210" t="s">
        <v>127</v>
      </c>
      <c r="H156" s="211">
        <v>1</v>
      </c>
      <c r="I156" s="212"/>
      <c r="J156" s="213">
        <f>ROUND(I156*H156,2)</f>
        <v>0</v>
      </c>
      <c r="K156" s="209" t="s">
        <v>1</v>
      </c>
      <c r="L156" s="41"/>
      <c r="M156" s="214" t="s">
        <v>1</v>
      </c>
      <c r="N156" s="215" t="s">
        <v>39</v>
      </c>
      <c r="O156" s="88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8" t="s">
        <v>128</v>
      </c>
      <c r="AT156" s="218" t="s">
        <v>124</v>
      </c>
      <c r="AU156" s="218" t="s">
        <v>82</v>
      </c>
      <c r="AY156" s="14" t="s">
        <v>123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4" t="s">
        <v>82</v>
      </c>
      <c r="BK156" s="219">
        <f>ROUND(I156*H156,2)</f>
        <v>0</v>
      </c>
      <c r="BL156" s="14" t="s">
        <v>128</v>
      </c>
      <c r="BM156" s="218" t="s">
        <v>166</v>
      </c>
    </row>
    <row r="157" s="2" customFormat="1">
      <c r="A157" s="35"/>
      <c r="B157" s="36"/>
      <c r="C157" s="37"/>
      <c r="D157" s="220" t="s">
        <v>129</v>
      </c>
      <c r="E157" s="37"/>
      <c r="F157" s="221" t="s">
        <v>242</v>
      </c>
      <c r="G157" s="37"/>
      <c r="H157" s="37"/>
      <c r="I157" s="222"/>
      <c r="J157" s="37"/>
      <c r="K157" s="37"/>
      <c r="L157" s="41"/>
      <c r="M157" s="223"/>
      <c r="N157" s="22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129</v>
      </c>
      <c r="AU157" s="14" t="s">
        <v>82</v>
      </c>
    </row>
    <row r="158" s="2" customFormat="1" ht="55.5" customHeight="1">
      <c r="A158" s="35"/>
      <c r="B158" s="36"/>
      <c r="C158" s="207" t="s">
        <v>167</v>
      </c>
      <c r="D158" s="207" t="s">
        <v>124</v>
      </c>
      <c r="E158" s="208" t="s">
        <v>243</v>
      </c>
      <c r="F158" s="209" t="s">
        <v>244</v>
      </c>
      <c r="G158" s="210" t="s">
        <v>127</v>
      </c>
      <c r="H158" s="211">
        <v>1</v>
      </c>
      <c r="I158" s="212"/>
      <c r="J158" s="213">
        <f>ROUND(I158*H158,2)</f>
        <v>0</v>
      </c>
      <c r="K158" s="209" t="s">
        <v>1</v>
      </c>
      <c r="L158" s="41"/>
      <c r="M158" s="214" t="s">
        <v>1</v>
      </c>
      <c r="N158" s="215" t="s">
        <v>39</v>
      </c>
      <c r="O158" s="88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8" t="s">
        <v>128</v>
      </c>
      <c r="AT158" s="218" t="s">
        <v>124</v>
      </c>
      <c r="AU158" s="218" t="s">
        <v>82</v>
      </c>
      <c r="AY158" s="14" t="s">
        <v>123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4" t="s">
        <v>82</v>
      </c>
      <c r="BK158" s="219">
        <f>ROUND(I158*H158,2)</f>
        <v>0</v>
      </c>
      <c r="BL158" s="14" t="s">
        <v>128</v>
      </c>
      <c r="BM158" s="218" t="s">
        <v>170</v>
      </c>
    </row>
    <row r="159" s="2" customFormat="1">
      <c r="A159" s="35"/>
      <c r="B159" s="36"/>
      <c r="C159" s="37"/>
      <c r="D159" s="220" t="s">
        <v>129</v>
      </c>
      <c r="E159" s="37"/>
      <c r="F159" s="221" t="s">
        <v>244</v>
      </c>
      <c r="G159" s="37"/>
      <c r="H159" s="37"/>
      <c r="I159" s="222"/>
      <c r="J159" s="37"/>
      <c r="K159" s="37"/>
      <c r="L159" s="41"/>
      <c r="M159" s="223"/>
      <c r="N159" s="22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129</v>
      </c>
      <c r="AU159" s="14" t="s">
        <v>82</v>
      </c>
    </row>
    <row r="160" s="11" customFormat="1" ht="25.92" customHeight="1">
      <c r="A160" s="11"/>
      <c r="B160" s="193"/>
      <c r="C160" s="194"/>
      <c r="D160" s="195" t="s">
        <v>73</v>
      </c>
      <c r="E160" s="196" t="s">
        <v>178</v>
      </c>
      <c r="F160" s="196" t="s">
        <v>245</v>
      </c>
      <c r="G160" s="194"/>
      <c r="H160" s="194"/>
      <c r="I160" s="197"/>
      <c r="J160" s="198">
        <f>BK160</f>
        <v>0</v>
      </c>
      <c r="K160" s="194"/>
      <c r="L160" s="199"/>
      <c r="M160" s="200"/>
      <c r="N160" s="201"/>
      <c r="O160" s="201"/>
      <c r="P160" s="202">
        <f>SUM(P161:P170)</f>
        <v>0</v>
      </c>
      <c r="Q160" s="201"/>
      <c r="R160" s="202">
        <f>SUM(R161:R170)</f>
        <v>0</v>
      </c>
      <c r="S160" s="201"/>
      <c r="T160" s="203">
        <f>SUM(T161:T170)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04" t="s">
        <v>82</v>
      </c>
      <c r="AT160" s="205" t="s">
        <v>73</v>
      </c>
      <c r="AU160" s="205" t="s">
        <v>74</v>
      </c>
      <c r="AY160" s="204" t="s">
        <v>123</v>
      </c>
      <c r="BK160" s="206">
        <f>SUM(BK161:BK170)</f>
        <v>0</v>
      </c>
    </row>
    <row r="161" s="2" customFormat="1" ht="66.75" customHeight="1">
      <c r="A161" s="35"/>
      <c r="B161" s="36"/>
      <c r="C161" s="207" t="s">
        <v>148</v>
      </c>
      <c r="D161" s="207" t="s">
        <v>124</v>
      </c>
      <c r="E161" s="208" t="s">
        <v>180</v>
      </c>
      <c r="F161" s="209" t="s">
        <v>246</v>
      </c>
      <c r="G161" s="210" t="s">
        <v>196</v>
      </c>
      <c r="H161" s="211">
        <v>3</v>
      </c>
      <c r="I161" s="212"/>
      <c r="J161" s="213">
        <f>ROUND(I161*H161,2)</f>
        <v>0</v>
      </c>
      <c r="K161" s="209" t="s">
        <v>1</v>
      </c>
      <c r="L161" s="41"/>
      <c r="M161" s="214" t="s">
        <v>1</v>
      </c>
      <c r="N161" s="215" t="s">
        <v>39</v>
      </c>
      <c r="O161" s="88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8" t="s">
        <v>128</v>
      </c>
      <c r="AT161" s="218" t="s">
        <v>124</v>
      </c>
      <c r="AU161" s="218" t="s">
        <v>82</v>
      </c>
      <c r="AY161" s="14" t="s">
        <v>123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4" t="s">
        <v>82</v>
      </c>
      <c r="BK161" s="219">
        <f>ROUND(I161*H161,2)</f>
        <v>0</v>
      </c>
      <c r="BL161" s="14" t="s">
        <v>128</v>
      </c>
      <c r="BM161" s="218" t="s">
        <v>173</v>
      </c>
    </row>
    <row r="162" s="2" customFormat="1">
      <c r="A162" s="35"/>
      <c r="B162" s="36"/>
      <c r="C162" s="37"/>
      <c r="D162" s="220" t="s">
        <v>129</v>
      </c>
      <c r="E162" s="37"/>
      <c r="F162" s="221" t="s">
        <v>246</v>
      </c>
      <c r="G162" s="37"/>
      <c r="H162" s="37"/>
      <c r="I162" s="222"/>
      <c r="J162" s="37"/>
      <c r="K162" s="37"/>
      <c r="L162" s="41"/>
      <c r="M162" s="223"/>
      <c r="N162" s="22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129</v>
      </c>
      <c r="AU162" s="14" t="s">
        <v>82</v>
      </c>
    </row>
    <row r="163" s="2" customFormat="1" ht="33" customHeight="1">
      <c r="A163" s="35"/>
      <c r="B163" s="36"/>
      <c r="C163" s="207" t="s">
        <v>174</v>
      </c>
      <c r="D163" s="207" t="s">
        <v>124</v>
      </c>
      <c r="E163" s="208" t="s">
        <v>185</v>
      </c>
      <c r="F163" s="209" t="s">
        <v>247</v>
      </c>
      <c r="G163" s="210" t="s">
        <v>196</v>
      </c>
      <c r="H163" s="211">
        <v>1</v>
      </c>
      <c r="I163" s="212"/>
      <c r="J163" s="213">
        <f>ROUND(I163*H163,2)</f>
        <v>0</v>
      </c>
      <c r="K163" s="209" t="s">
        <v>1</v>
      </c>
      <c r="L163" s="41"/>
      <c r="M163" s="214" t="s">
        <v>1</v>
      </c>
      <c r="N163" s="215" t="s">
        <v>39</v>
      </c>
      <c r="O163" s="88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8" t="s">
        <v>128</v>
      </c>
      <c r="AT163" s="218" t="s">
        <v>124</v>
      </c>
      <c r="AU163" s="218" t="s">
        <v>82</v>
      </c>
      <c r="AY163" s="14" t="s">
        <v>123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4" t="s">
        <v>82</v>
      </c>
      <c r="BK163" s="219">
        <f>ROUND(I163*H163,2)</f>
        <v>0</v>
      </c>
      <c r="BL163" s="14" t="s">
        <v>128</v>
      </c>
      <c r="BM163" s="218" t="s">
        <v>177</v>
      </c>
    </row>
    <row r="164" s="2" customFormat="1">
      <c r="A164" s="35"/>
      <c r="B164" s="36"/>
      <c r="C164" s="37"/>
      <c r="D164" s="220" t="s">
        <v>129</v>
      </c>
      <c r="E164" s="37"/>
      <c r="F164" s="221" t="s">
        <v>247</v>
      </c>
      <c r="G164" s="37"/>
      <c r="H164" s="37"/>
      <c r="I164" s="222"/>
      <c r="J164" s="37"/>
      <c r="K164" s="37"/>
      <c r="L164" s="41"/>
      <c r="M164" s="223"/>
      <c r="N164" s="22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129</v>
      </c>
      <c r="AU164" s="14" t="s">
        <v>82</v>
      </c>
    </row>
    <row r="165" s="2" customFormat="1" ht="16.5" customHeight="1">
      <c r="A165" s="35"/>
      <c r="B165" s="36"/>
      <c r="C165" s="207" t="s">
        <v>151</v>
      </c>
      <c r="D165" s="207" t="s">
        <v>124</v>
      </c>
      <c r="E165" s="208" t="s">
        <v>188</v>
      </c>
      <c r="F165" s="209" t="s">
        <v>248</v>
      </c>
      <c r="G165" s="210" t="s">
        <v>196</v>
      </c>
      <c r="H165" s="211">
        <v>1</v>
      </c>
      <c r="I165" s="212"/>
      <c r="J165" s="213">
        <f>ROUND(I165*H165,2)</f>
        <v>0</v>
      </c>
      <c r="K165" s="209" t="s">
        <v>1</v>
      </c>
      <c r="L165" s="41"/>
      <c r="M165" s="214" t="s">
        <v>1</v>
      </c>
      <c r="N165" s="215" t="s">
        <v>39</v>
      </c>
      <c r="O165" s="88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8" t="s">
        <v>128</v>
      </c>
      <c r="AT165" s="218" t="s">
        <v>124</v>
      </c>
      <c r="AU165" s="218" t="s">
        <v>82</v>
      </c>
      <c r="AY165" s="14" t="s">
        <v>123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4" t="s">
        <v>82</v>
      </c>
      <c r="BK165" s="219">
        <f>ROUND(I165*H165,2)</f>
        <v>0</v>
      </c>
      <c r="BL165" s="14" t="s">
        <v>128</v>
      </c>
      <c r="BM165" s="218" t="s">
        <v>183</v>
      </c>
    </row>
    <row r="166" s="2" customFormat="1">
      <c r="A166" s="35"/>
      <c r="B166" s="36"/>
      <c r="C166" s="37"/>
      <c r="D166" s="220" t="s">
        <v>129</v>
      </c>
      <c r="E166" s="37"/>
      <c r="F166" s="221" t="s">
        <v>248</v>
      </c>
      <c r="G166" s="37"/>
      <c r="H166" s="37"/>
      <c r="I166" s="222"/>
      <c r="J166" s="37"/>
      <c r="K166" s="37"/>
      <c r="L166" s="41"/>
      <c r="M166" s="223"/>
      <c r="N166" s="22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129</v>
      </c>
      <c r="AU166" s="14" t="s">
        <v>82</v>
      </c>
    </row>
    <row r="167" s="2" customFormat="1" ht="62.7" customHeight="1">
      <c r="A167" s="35"/>
      <c r="B167" s="36"/>
      <c r="C167" s="207" t="s">
        <v>184</v>
      </c>
      <c r="D167" s="207" t="s">
        <v>124</v>
      </c>
      <c r="E167" s="208" t="s">
        <v>249</v>
      </c>
      <c r="F167" s="209" t="s">
        <v>250</v>
      </c>
      <c r="G167" s="210" t="s">
        <v>196</v>
      </c>
      <c r="H167" s="211">
        <v>1</v>
      </c>
      <c r="I167" s="212"/>
      <c r="J167" s="213">
        <f>ROUND(I167*H167,2)</f>
        <v>0</v>
      </c>
      <c r="K167" s="209" t="s">
        <v>1</v>
      </c>
      <c r="L167" s="41"/>
      <c r="M167" s="214" t="s">
        <v>1</v>
      </c>
      <c r="N167" s="215" t="s">
        <v>39</v>
      </c>
      <c r="O167" s="88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8" t="s">
        <v>128</v>
      </c>
      <c r="AT167" s="218" t="s">
        <v>124</v>
      </c>
      <c r="AU167" s="218" t="s">
        <v>82</v>
      </c>
      <c r="AY167" s="14" t="s">
        <v>123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4" t="s">
        <v>82</v>
      </c>
      <c r="BK167" s="219">
        <f>ROUND(I167*H167,2)</f>
        <v>0</v>
      </c>
      <c r="BL167" s="14" t="s">
        <v>128</v>
      </c>
      <c r="BM167" s="218" t="s">
        <v>187</v>
      </c>
    </row>
    <row r="168" s="2" customFormat="1">
      <c r="A168" s="35"/>
      <c r="B168" s="36"/>
      <c r="C168" s="37"/>
      <c r="D168" s="220" t="s">
        <v>129</v>
      </c>
      <c r="E168" s="37"/>
      <c r="F168" s="221" t="s">
        <v>250</v>
      </c>
      <c r="G168" s="37"/>
      <c r="H168" s="37"/>
      <c r="I168" s="222"/>
      <c r="J168" s="37"/>
      <c r="K168" s="37"/>
      <c r="L168" s="41"/>
      <c r="M168" s="223"/>
      <c r="N168" s="22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129</v>
      </c>
      <c r="AU168" s="14" t="s">
        <v>82</v>
      </c>
    </row>
    <row r="169" s="2" customFormat="1" ht="24.15" customHeight="1">
      <c r="A169" s="35"/>
      <c r="B169" s="36"/>
      <c r="C169" s="207" t="s">
        <v>155</v>
      </c>
      <c r="D169" s="207" t="s">
        <v>124</v>
      </c>
      <c r="E169" s="208" t="s">
        <v>251</v>
      </c>
      <c r="F169" s="209" t="s">
        <v>252</v>
      </c>
      <c r="G169" s="210" t="s">
        <v>127</v>
      </c>
      <c r="H169" s="211">
        <v>1</v>
      </c>
      <c r="I169" s="212"/>
      <c r="J169" s="213">
        <f>ROUND(I169*H169,2)</f>
        <v>0</v>
      </c>
      <c r="K169" s="209" t="s">
        <v>1</v>
      </c>
      <c r="L169" s="41"/>
      <c r="M169" s="214" t="s">
        <v>1</v>
      </c>
      <c r="N169" s="215" t="s">
        <v>39</v>
      </c>
      <c r="O169" s="88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8" t="s">
        <v>128</v>
      </c>
      <c r="AT169" s="218" t="s">
        <v>124</v>
      </c>
      <c r="AU169" s="218" t="s">
        <v>82</v>
      </c>
      <c r="AY169" s="14" t="s">
        <v>123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4" t="s">
        <v>82</v>
      </c>
      <c r="BK169" s="219">
        <f>ROUND(I169*H169,2)</f>
        <v>0</v>
      </c>
      <c r="BL169" s="14" t="s">
        <v>128</v>
      </c>
      <c r="BM169" s="218" t="s">
        <v>190</v>
      </c>
    </row>
    <row r="170" s="2" customFormat="1">
      <c r="A170" s="35"/>
      <c r="B170" s="36"/>
      <c r="C170" s="37"/>
      <c r="D170" s="220" t="s">
        <v>129</v>
      </c>
      <c r="E170" s="37"/>
      <c r="F170" s="221" t="s">
        <v>252</v>
      </c>
      <c r="G170" s="37"/>
      <c r="H170" s="37"/>
      <c r="I170" s="222"/>
      <c r="J170" s="37"/>
      <c r="K170" s="37"/>
      <c r="L170" s="41"/>
      <c r="M170" s="223"/>
      <c r="N170" s="22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129</v>
      </c>
      <c r="AU170" s="14" t="s">
        <v>82</v>
      </c>
    </row>
    <row r="171" s="11" customFormat="1" ht="25.92" customHeight="1">
      <c r="A171" s="11"/>
      <c r="B171" s="193"/>
      <c r="C171" s="194"/>
      <c r="D171" s="195" t="s">
        <v>73</v>
      </c>
      <c r="E171" s="196" t="s">
        <v>191</v>
      </c>
      <c r="F171" s="196" t="s">
        <v>253</v>
      </c>
      <c r="G171" s="194"/>
      <c r="H171" s="194"/>
      <c r="I171" s="197"/>
      <c r="J171" s="198">
        <f>BK171</f>
        <v>0</v>
      </c>
      <c r="K171" s="194"/>
      <c r="L171" s="199"/>
      <c r="M171" s="200"/>
      <c r="N171" s="201"/>
      <c r="O171" s="201"/>
      <c r="P171" s="202">
        <f>SUM(P172:P268)</f>
        <v>0</v>
      </c>
      <c r="Q171" s="201"/>
      <c r="R171" s="202">
        <f>SUM(R172:R268)</f>
        <v>0</v>
      </c>
      <c r="S171" s="201"/>
      <c r="T171" s="203">
        <f>SUM(T172:T268)</f>
        <v>0</v>
      </c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R171" s="204" t="s">
        <v>82</v>
      </c>
      <c r="AT171" s="205" t="s">
        <v>73</v>
      </c>
      <c r="AU171" s="205" t="s">
        <v>74</v>
      </c>
      <c r="AY171" s="204" t="s">
        <v>123</v>
      </c>
      <c r="BK171" s="206">
        <f>SUM(BK172:BK268)</f>
        <v>0</v>
      </c>
    </row>
    <row r="172" s="2" customFormat="1" ht="24.15" customHeight="1">
      <c r="A172" s="35"/>
      <c r="B172" s="36"/>
      <c r="C172" s="207" t="s">
        <v>193</v>
      </c>
      <c r="D172" s="207" t="s">
        <v>124</v>
      </c>
      <c r="E172" s="208" t="s">
        <v>254</v>
      </c>
      <c r="F172" s="209" t="s">
        <v>255</v>
      </c>
      <c r="G172" s="210" t="s">
        <v>127</v>
      </c>
      <c r="H172" s="211">
        <v>1</v>
      </c>
      <c r="I172" s="212"/>
      <c r="J172" s="213">
        <f>ROUND(I172*H172,2)</f>
        <v>0</v>
      </c>
      <c r="K172" s="209" t="s">
        <v>1</v>
      </c>
      <c r="L172" s="41"/>
      <c r="M172" s="214" t="s">
        <v>1</v>
      </c>
      <c r="N172" s="215" t="s">
        <v>39</v>
      </c>
      <c r="O172" s="88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8" t="s">
        <v>128</v>
      </c>
      <c r="AT172" s="218" t="s">
        <v>124</v>
      </c>
      <c r="AU172" s="218" t="s">
        <v>82</v>
      </c>
      <c r="AY172" s="14" t="s">
        <v>123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4" t="s">
        <v>82</v>
      </c>
      <c r="BK172" s="219">
        <f>ROUND(I172*H172,2)</f>
        <v>0</v>
      </c>
      <c r="BL172" s="14" t="s">
        <v>128</v>
      </c>
      <c r="BM172" s="218" t="s">
        <v>197</v>
      </c>
    </row>
    <row r="173" s="2" customFormat="1">
      <c r="A173" s="35"/>
      <c r="B173" s="36"/>
      <c r="C173" s="37"/>
      <c r="D173" s="220" t="s">
        <v>129</v>
      </c>
      <c r="E173" s="37"/>
      <c r="F173" s="221" t="s">
        <v>255</v>
      </c>
      <c r="G173" s="37"/>
      <c r="H173" s="37"/>
      <c r="I173" s="222"/>
      <c r="J173" s="37"/>
      <c r="K173" s="37"/>
      <c r="L173" s="41"/>
      <c r="M173" s="223"/>
      <c r="N173" s="224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129</v>
      </c>
      <c r="AU173" s="14" t="s">
        <v>82</v>
      </c>
    </row>
    <row r="174" s="2" customFormat="1" ht="16.5" customHeight="1">
      <c r="A174" s="35"/>
      <c r="B174" s="36"/>
      <c r="C174" s="207" t="s">
        <v>159</v>
      </c>
      <c r="D174" s="207" t="s">
        <v>124</v>
      </c>
      <c r="E174" s="208" t="s">
        <v>256</v>
      </c>
      <c r="F174" s="209" t="s">
        <v>257</v>
      </c>
      <c r="G174" s="210" t="s">
        <v>127</v>
      </c>
      <c r="H174" s="211">
        <v>1</v>
      </c>
      <c r="I174" s="212"/>
      <c r="J174" s="213">
        <f>ROUND(I174*H174,2)</f>
        <v>0</v>
      </c>
      <c r="K174" s="209" t="s">
        <v>1</v>
      </c>
      <c r="L174" s="41"/>
      <c r="M174" s="214" t="s">
        <v>1</v>
      </c>
      <c r="N174" s="215" t="s">
        <v>39</v>
      </c>
      <c r="O174" s="88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8" t="s">
        <v>128</v>
      </c>
      <c r="AT174" s="218" t="s">
        <v>124</v>
      </c>
      <c r="AU174" s="218" t="s">
        <v>82</v>
      </c>
      <c r="AY174" s="14" t="s">
        <v>123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4" t="s">
        <v>82</v>
      </c>
      <c r="BK174" s="219">
        <f>ROUND(I174*H174,2)</f>
        <v>0</v>
      </c>
      <c r="BL174" s="14" t="s">
        <v>128</v>
      </c>
      <c r="BM174" s="218" t="s">
        <v>202</v>
      </c>
    </row>
    <row r="175" s="2" customFormat="1">
      <c r="A175" s="35"/>
      <c r="B175" s="36"/>
      <c r="C175" s="37"/>
      <c r="D175" s="220" t="s">
        <v>129</v>
      </c>
      <c r="E175" s="37"/>
      <c r="F175" s="221" t="s">
        <v>257</v>
      </c>
      <c r="G175" s="37"/>
      <c r="H175" s="37"/>
      <c r="I175" s="222"/>
      <c r="J175" s="37"/>
      <c r="K175" s="37"/>
      <c r="L175" s="41"/>
      <c r="M175" s="223"/>
      <c r="N175" s="22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129</v>
      </c>
      <c r="AU175" s="14" t="s">
        <v>82</v>
      </c>
    </row>
    <row r="176" s="2" customFormat="1" ht="16.5" customHeight="1">
      <c r="A176" s="35"/>
      <c r="B176" s="36"/>
      <c r="C176" s="207" t="s">
        <v>7</v>
      </c>
      <c r="D176" s="207" t="s">
        <v>124</v>
      </c>
      <c r="E176" s="208" t="s">
        <v>258</v>
      </c>
      <c r="F176" s="209" t="s">
        <v>259</v>
      </c>
      <c r="G176" s="210" t="s">
        <v>127</v>
      </c>
      <c r="H176" s="211">
        <v>2</v>
      </c>
      <c r="I176" s="212"/>
      <c r="J176" s="213">
        <f>ROUND(I176*H176,2)</f>
        <v>0</v>
      </c>
      <c r="K176" s="209" t="s">
        <v>1</v>
      </c>
      <c r="L176" s="41"/>
      <c r="M176" s="214" t="s">
        <v>1</v>
      </c>
      <c r="N176" s="215" t="s">
        <v>39</v>
      </c>
      <c r="O176" s="88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8" t="s">
        <v>128</v>
      </c>
      <c r="AT176" s="218" t="s">
        <v>124</v>
      </c>
      <c r="AU176" s="218" t="s">
        <v>82</v>
      </c>
      <c r="AY176" s="14" t="s">
        <v>123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4" t="s">
        <v>82</v>
      </c>
      <c r="BK176" s="219">
        <f>ROUND(I176*H176,2)</f>
        <v>0</v>
      </c>
      <c r="BL176" s="14" t="s">
        <v>128</v>
      </c>
      <c r="BM176" s="218" t="s">
        <v>207</v>
      </c>
    </row>
    <row r="177" s="2" customFormat="1">
      <c r="A177" s="35"/>
      <c r="B177" s="36"/>
      <c r="C177" s="37"/>
      <c r="D177" s="220" t="s">
        <v>129</v>
      </c>
      <c r="E177" s="37"/>
      <c r="F177" s="221" t="s">
        <v>259</v>
      </c>
      <c r="G177" s="37"/>
      <c r="H177" s="37"/>
      <c r="I177" s="222"/>
      <c r="J177" s="37"/>
      <c r="K177" s="37"/>
      <c r="L177" s="41"/>
      <c r="M177" s="223"/>
      <c r="N177" s="224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129</v>
      </c>
      <c r="AU177" s="14" t="s">
        <v>82</v>
      </c>
    </row>
    <row r="178" s="2" customFormat="1" ht="16.5" customHeight="1">
      <c r="A178" s="35"/>
      <c r="B178" s="36"/>
      <c r="C178" s="207" t="s">
        <v>163</v>
      </c>
      <c r="D178" s="207" t="s">
        <v>124</v>
      </c>
      <c r="E178" s="208" t="s">
        <v>260</v>
      </c>
      <c r="F178" s="209" t="s">
        <v>261</v>
      </c>
      <c r="G178" s="210" t="s">
        <v>127</v>
      </c>
      <c r="H178" s="211">
        <v>2</v>
      </c>
      <c r="I178" s="212"/>
      <c r="J178" s="213">
        <f>ROUND(I178*H178,2)</f>
        <v>0</v>
      </c>
      <c r="K178" s="209" t="s">
        <v>1</v>
      </c>
      <c r="L178" s="41"/>
      <c r="M178" s="214" t="s">
        <v>1</v>
      </c>
      <c r="N178" s="215" t="s">
        <v>39</v>
      </c>
      <c r="O178" s="88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8" t="s">
        <v>128</v>
      </c>
      <c r="AT178" s="218" t="s">
        <v>124</v>
      </c>
      <c r="AU178" s="218" t="s">
        <v>82</v>
      </c>
      <c r="AY178" s="14" t="s">
        <v>123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4" t="s">
        <v>82</v>
      </c>
      <c r="BK178" s="219">
        <f>ROUND(I178*H178,2)</f>
        <v>0</v>
      </c>
      <c r="BL178" s="14" t="s">
        <v>128</v>
      </c>
      <c r="BM178" s="218" t="s">
        <v>262</v>
      </c>
    </row>
    <row r="179" s="2" customFormat="1">
      <c r="A179" s="35"/>
      <c r="B179" s="36"/>
      <c r="C179" s="37"/>
      <c r="D179" s="220" t="s">
        <v>129</v>
      </c>
      <c r="E179" s="37"/>
      <c r="F179" s="221" t="s">
        <v>261</v>
      </c>
      <c r="G179" s="37"/>
      <c r="H179" s="37"/>
      <c r="I179" s="222"/>
      <c r="J179" s="37"/>
      <c r="K179" s="37"/>
      <c r="L179" s="41"/>
      <c r="M179" s="223"/>
      <c r="N179" s="224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129</v>
      </c>
      <c r="AU179" s="14" t="s">
        <v>82</v>
      </c>
    </row>
    <row r="180" s="2" customFormat="1" ht="16.5" customHeight="1">
      <c r="A180" s="35"/>
      <c r="B180" s="36"/>
      <c r="C180" s="207" t="s">
        <v>263</v>
      </c>
      <c r="D180" s="207" t="s">
        <v>124</v>
      </c>
      <c r="E180" s="208" t="s">
        <v>264</v>
      </c>
      <c r="F180" s="209" t="s">
        <v>265</v>
      </c>
      <c r="G180" s="210" t="s">
        <v>127</v>
      </c>
      <c r="H180" s="211">
        <v>2</v>
      </c>
      <c r="I180" s="212"/>
      <c r="J180" s="213">
        <f>ROUND(I180*H180,2)</f>
        <v>0</v>
      </c>
      <c r="K180" s="209" t="s">
        <v>1</v>
      </c>
      <c r="L180" s="41"/>
      <c r="M180" s="214" t="s">
        <v>1</v>
      </c>
      <c r="N180" s="215" t="s">
        <v>39</v>
      </c>
      <c r="O180" s="88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8" t="s">
        <v>128</v>
      </c>
      <c r="AT180" s="218" t="s">
        <v>124</v>
      </c>
      <c r="AU180" s="218" t="s">
        <v>82</v>
      </c>
      <c r="AY180" s="14" t="s">
        <v>123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4" t="s">
        <v>82</v>
      </c>
      <c r="BK180" s="219">
        <f>ROUND(I180*H180,2)</f>
        <v>0</v>
      </c>
      <c r="BL180" s="14" t="s">
        <v>128</v>
      </c>
      <c r="BM180" s="218" t="s">
        <v>266</v>
      </c>
    </row>
    <row r="181" s="2" customFormat="1">
      <c r="A181" s="35"/>
      <c r="B181" s="36"/>
      <c r="C181" s="37"/>
      <c r="D181" s="220" t="s">
        <v>129</v>
      </c>
      <c r="E181" s="37"/>
      <c r="F181" s="221" t="s">
        <v>265</v>
      </c>
      <c r="G181" s="37"/>
      <c r="H181" s="37"/>
      <c r="I181" s="222"/>
      <c r="J181" s="37"/>
      <c r="K181" s="37"/>
      <c r="L181" s="41"/>
      <c r="M181" s="223"/>
      <c r="N181" s="224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129</v>
      </c>
      <c r="AU181" s="14" t="s">
        <v>82</v>
      </c>
    </row>
    <row r="182" s="2" customFormat="1" ht="16.5" customHeight="1">
      <c r="A182" s="35"/>
      <c r="B182" s="36"/>
      <c r="C182" s="207" t="s">
        <v>166</v>
      </c>
      <c r="D182" s="207" t="s">
        <v>124</v>
      </c>
      <c r="E182" s="208" t="s">
        <v>267</v>
      </c>
      <c r="F182" s="209" t="s">
        <v>268</v>
      </c>
      <c r="G182" s="210" t="s">
        <v>127</v>
      </c>
      <c r="H182" s="211">
        <v>1</v>
      </c>
      <c r="I182" s="212"/>
      <c r="J182" s="213">
        <f>ROUND(I182*H182,2)</f>
        <v>0</v>
      </c>
      <c r="K182" s="209" t="s">
        <v>1</v>
      </c>
      <c r="L182" s="41"/>
      <c r="M182" s="214" t="s">
        <v>1</v>
      </c>
      <c r="N182" s="215" t="s">
        <v>39</v>
      </c>
      <c r="O182" s="88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8" t="s">
        <v>128</v>
      </c>
      <c r="AT182" s="218" t="s">
        <v>124</v>
      </c>
      <c r="AU182" s="218" t="s">
        <v>82</v>
      </c>
      <c r="AY182" s="14" t="s">
        <v>123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4" t="s">
        <v>82</v>
      </c>
      <c r="BK182" s="219">
        <f>ROUND(I182*H182,2)</f>
        <v>0</v>
      </c>
      <c r="BL182" s="14" t="s">
        <v>128</v>
      </c>
      <c r="BM182" s="218" t="s">
        <v>269</v>
      </c>
    </row>
    <row r="183" s="2" customFormat="1">
      <c r="A183" s="35"/>
      <c r="B183" s="36"/>
      <c r="C183" s="37"/>
      <c r="D183" s="220" t="s">
        <v>129</v>
      </c>
      <c r="E183" s="37"/>
      <c r="F183" s="221" t="s">
        <v>268</v>
      </c>
      <c r="G183" s="37"/>
      <c r="H183" s="37"/>
      <c r="I183" s="222"/>
      <c r="J183" s="37"/>
      <c r="K183" s="37"/>
      <c r="L183" s="41"/>
      <c r="M183" s="223"/>
      <c r="N183" s="224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129</v>
      </c>
      <c r="AU183" s="14" t="s">
        <v>82</v>
      </c>
    </row>
    <row r="184" s="2" customFormat="1" ht="16.5" customHeight="1">
      <c r="A184" s="35"/>
      <c r="B184" s="36"/>
      <c r="C184" s="207" t="s">
        <v>270</v>
      </c>
      <c r="D184" s="207" t="s">
        <v>124</v>
      </c>
      <c r="E184" s="208" t="s">
        <v>271</v>
      </c>
      <c r="F184" s="209" t="s">
        <v>272</v>
      </c>
      <c r="G184" s="210" t="s">
        <v>127</v>
      </c>
      <c r="H184" s="211">
        <v>1</v>
      </c>
      <c r="I184" s="212"/>
      <c r="J184" s="213">
        <f>ROUND(I184*H184,2)</f>
        <v>0</v>
      </c>
      <c r="K184" s="209" t="s">
        <v>1</v>
      </c>
      <c r="L184" s="41"/>
      <c r="M184" s="214" t="s">
        <v>1</v>
      </c>
      <c r="N184" s="215" t="s">
        <v>39</v>
      </c>
      <c r="O184" s="88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8" t="s">
        <v>128</v>
      </c>
      <c r="AT184" s="218" t="s">
        <v>124</v>
      </c>
      <c r="AU184" s="218" t="s">
        <v>82</v>
      </c>
      <c r="AY184" s="14" t="s">
        <v>123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4" t="s">
        <v>82</v>
      </c>
      <c r="BK184" s="219">
        <f>ROUND(I184*H184,2)</f>
        <v>0</v>
      </c>
      <c r="BL184" s="14" t="s">
        <v>128</v>
      </c>
      <c r="BM184" s="218" t="s">
        <v>273</v>
      </c>
    </row>
    <row r="185" s="2" customFormat="1">
      <c r="A185" s="35"/>
      <c r="B185" s="36"/>
      <c r="C185" s="37"/>
      <c r="D185" s="220" t="s">
        <v>129</v>
      </c>
      <c r="E185" s="37"/>
      <c r="F185" s="221" t="s">
        <v>272</v>
      </c>
      <c r="G185" s="37"/>
      <c r="H185" s="37"/>
      <c r="I185" s="222"/>
      <c r="J185" s="37"/>
      <c r="K185" s="37"/>
      <c r="L185" s="41"/>
      <c r="M185" s="223"/>
      <c r="N185" s="224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129</v>
      </c>
      <c r="AU185" s="14" t="s">
        <v>82</v>
      </c>
    </row>
    <row r="186" s="2" customFormat="1" ht="24.15" customHeight="1">
      <c r="A186" s="35"/>
      <c r="B186" s="36"/>
      <c r="C186" s="207" t="s">
        <v>170</v>
      </c>
      <c r="D186" s="207" t="s">
        <v>124</v>
      </c>
      <c r="E186" s="208" t="s">
        <v>274</v>
      </c>
      <c r="F186" s="209" t="s">
        <v>275</v>
      </c>
      <c r="G186" s="210" t="s">
        <v>127</v>
      </c>
      <c r="H186" s="211">
        <v>1</v>
      </c>
      <c r="I186" s="212"/>
      <c r="J186" s="213">
        <f>ROUND(I186*H186,2)</f>
        <v>0</v>
      </c>
      <c r="K186" s="209" t="s">
        <v>1</v>
      </c>
      <c r="L186" s="41"/>
      <c r="M186" s="214" t="s">
        <v>1</v>
      </c>
      <c r="N186" s="215" t="s">
        <v>39</v>
      </c>
      <c r="O186" s="88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8" t="s">
        <v>128</v>
      </c>
      <c r="AT186" s="218" t="s">
        <v>124</v>
      </c>
      <c r="AU186" s="218" t="s">
        <v>82</v>
      </c>
      <c r="AY186" s="14" t="s">
        <v>123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4" t="s">
        <v>82</v>
      </c>
      <c r="BK186" s="219">
        <f>ROUND(I186*H186,2)</f>
        <v>0</v>
      </c>
      <c r="BL186" s="14" t="s">
        <v>128</v>
      </c>
      <c r="BM186" s="218" t="s">
        <v>276</v>
      </c>
    </row>
    <row r="187" s="2" customFormat="1">
      <c r="A187" s="35"/>
      <c r="B187" s="36"/>
      <c r="C187" s="37"/>
      <c r="D187" s="220" t="s">
        <v>129</v>
      </c>
      <c r="E187" s="37"/>
      <c r="F187" s="221" t="s">
        <v>275</v>
      </c>
      <c r="G187" s="37"/>
      <c r="H187" s="37"/>
      <c r="I187" s="222"/>
      <c r="J187" s="37"/>
      <c r="K187" s="37"/>
      <c r="L187" s="41"/>
      <c r="M187" s="223"/>
      <c r="N187" s="224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129</v>
      </c>
      <c r="AU187" s="14" t="s">
        <v>82</v>
      </c>
    </row>
    <row r="188" s="2" customFormat="1" ht="16.5" customHeight="1">
      <c r="A188" s="35"/>
      <c r="B188" s="36"/>
      <c r="C188" s="207" t="s">
        <v>277</v>
      </c>
      <c r="D188" s="207" t="s">
        <v>124</v>
      </c>
      <c r="E188" s="208" t="s">
        <v>278</v>
      </c>
      <c r="F188" s="209" t="s">
        <v>279</v>
      </c>
      <c r="G188" s="210" t="s">
        <v>127</v>
      </c>
      <c r="H188" s="211">
        <v>10</v>
      </c>
      <c r="I188" s="212"/>
      <c r="J188" s="213">
        <f>ROUND(I188*H188,2)</f>
        <v>0</v>
      </c>
      <c r="K188" s="209" t="s">
        <v>1</v>
      </c>
      <c r="L188" s="41"/>
      <c r="M188" s="214" t="s">
        <v>1</v>
      </c>
      <c r="N188" s="215" t="s">
        <v>39</v>
      </c>
      <c r="O188" s="88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8" t="s">
        <v>128</v>
      </c>
      <c r="AT188" s="218" t="s">
        <v>124</v>
      </c>
      <c r="AU188" s="218" t="s">
        <v>82</v>
      </c>
      <c r="AY188" s="14" t="s">
        <v>123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4" t="s">
        <v>82</v>
      </c>
      <c r="BK188" s="219">
        <f>ROUND(I188*H188,2)</f>
        <v>0</v>
      </c>
      <c r="BL188" s="14" t="s">
        <v>128</v>
      </c>
      <c r="BM188" s="218" t="s">
        <v>280</v>
      </c>
    </row>
    <row r="189" s="2" customFormat="1">
      <c r="A189" s="35"/>
      <c r="B189" s="36"/>
      <c r="C189" s="37"/>
      <c r="D189" s="220" t="s">
        <v>129</v>
      </c>
      <c r="E189" s="37"/>
      <c r="F189" s="221" t="s">
        <v>279</v>
      </c>
      <c r="G189" s="37"/>
      <c r="H189" s="37"/>
      <c r="I189" s="222"/>
      <c r="J189" s="37"/>
      <c r="K189" s="37"/>
      <c r="L189" s="41"/>
      <c r="M189" s="223"/>
      <c r="N189" s="224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129</v>
      </c>
      <c r="AU189" s="14" t="s">
        <v>82</v>
      </c>
    </row>
    <row r="190" s="2" customFormat="1" ht="16.5" customHeight="1">
      <c r="A190" s="35"/>
      <c r="B190" s="36"/>
      <c r="C190" s="207" t="s">
        <v>173</v>
      </c>
      <c r="D190" s="207" t="s">
        <v>124</v>
      </c>
      <c r="E190" s="208" t="s">
        <v>281</v>
      </c>
      <c r="F190" s="209" t="s">
        <v>282</v>
      </c>
      <c r="G190" s="210" t="s">
        <v>127</v>
      </c>
      <c r="H190" s="211">
        <v>10</v>
      </c>
      <c r="I190" s="212"/>
      <c r="J190" s="213">
        <f>ROUND(I190*H190,2)</f>
        <v>0</v>
      </c>
      <c r="K190" s="209" t="s">
        <v>1</v>
      </c>
      <c r="L190" s="41"/>
      <c r="M190" s="214" t="s">
        <v>1</v>
      </c>
      <c r="N190" s="215" t="s">
        <v>39</v>
      </c>
      <c r="O190" s="88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8" t="s">
        <v>128</v>
      </c>
      <c r="AT190" s="218" t="s">
        <v>124</v>
      </c>
      <c r="AU190" s="218" t="s">
        <v>82</v>
      </c>
      <c r="AY190" s="14" t="s">
        <v>123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4" t="s">
        <v>82</v>
      </c>
      <c r="BK190" s="219">
        <f>ROUND(I190*H190,2)</f>
        <v>0</v>
      </c>
      <c r="BL190" s="14" t="s">
        <v>128</v>
      </c>
      <c r="BM190" s="218" t="s">
        <v>283</v>
      </c>
    </row>
    <row r="191" s="2" customFormat="1">
      <c r="A191" s="35"/>
      <c r="B191" s="36"/>
      <c r="C191" s="37"/>
      <c r="D191" s="220" t="s">
        <v>129</v>
      </c>
      <c r="E191" s="37"/>
      <c r="F191" s="221" t="s">
        <v>282</v>
      </c>
      <c r="G191" s="37"/>
      <c r="H191" s="37"/>
      <c r="I191" s="222"/>
      <c r="J191" s="37"/>
      <c r="K191" s="37"/>
      <c r="L191" s="41"/>
      <c r="M191" s="223"/>
      <c r="N191" s="224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129</v>
      </c>
      <c r="AU191" s="14" t="s">
        <v>82</v>
      </c>
    </row>
    <row r="192" s="2" customFormat="1" ht="24.15" customHeight="1">
      <c r="A192" s="35"/>
      <c r="B192" s="36"/>
      <c r="C192" s="207" t="s">
        <v>284</v>
      </c>
      <c r="D192" s="207" t="s">
        <v>124</v>
      </c>
      <c r="E192" s="208" t="s">
        <v>285</v>
      </c>
      <c r="F192" s="209" t="s">
        <v>286</v>
      </c>
      <c r="G192" s="210" t="s">
        <v>127</v>
      </c>
      <c r="H192" s="211">
        <v>1</v>
      </c>
      <c r="I192" s="212"/>
      <c r="J192" s="213">
        <f>ROUND(I192*H192,2)</f>
        <v>0</v>
      </c>
      <c r="K192" s="209" t="s">
        <v>1</v>
      </c>
      <c r="L192" s="41"/>
      <c r="M192" s="214" t="s">
        <v>1</v>
      </c>
      <c r="N192" s="215" t="s">
        <v>39</v>
      </c>
      <c r="O192" s="88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8" t="s">
        <v>128</v>
      </c>
      <c r="AT192" s="218" t="s">
        <v>124</v>
      </c>
      <c r="AU192" s="218" t="s">
        <v>82</v>
      </c>
      <c r="AY192" s="14" t="s">
        <v>123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4" t="s">
        <v>82</v>
      </c>
      <c r="BK192" s="219">
        <f>ROUND(I192*H192,2)</f>
        <v>0</v>
      </c>
      <c r="BL192" s="14" t="s">
        <v>128</v>
      </c>
      <c r="BM192" s="218" t="s">
        <v>287</v>
      </c>
    </row>
    <row r="193" s="2" customFormat="1">
      <c r="A193" s="35"/>
      <c r="B193" s="36"/>
      <c r="C193" s="37"/>
      <c r="D193" s="220" t="s">
        <v>129</v>
      </c>
      <c r="E193" s="37"/>
      <c r="F193" s="221" t="s">
        <v>286</v>
      </c>
      <c r="G193" s="37"/>
      <c r="H193" s="37"/>
      <c r="I193" s="222"/>
      <c r="J193" s="37"/>
      <c r="K193" s="37"/>
      <c r="L193" s="41"/>
      <c r="M193" s="223"/>
      <c r="N193" s="224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129</v>
      </c>
      <c r="AU193" s="14" t="s">
        <v>82</v>
      </c>
    </row>
    <row r="194" s="2" customFormat="1">
      <c r="A194" s="35"/>
      <c r="B194" s="36"/>
      <c r="C194" s="37"/>
      <c r="D194" s="220" t="s">
        <v>227</v>
      </c>
      <c r="E194" s="37"/>
      <c r="F194" s="229" t="s">
        <v>288</v>
      </c>
      <c r="G194" s="37"/>
      <c r="H194" s="37"/>
      <c r="I194" s="222"/>
      <c r="J194" s="37"/>
      <c r="K194" s="37"/>
      <c r="L194" s="41"/>
      <c r="M194" s="223"/>
      <c r="N194" s="224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227</v>
      </c>
      <c r="AU194" s="14" t="s">
        <v>82</v>
      </c>
    </row>
    <row r="195" s="2" customFormat="1" ht="24.15" customHeight="1">
      <c r="A195" s="35"/>
      <c r="B195" s="36"/>
      <c r="C195" s="207" t="s">
        <v>177</v>
      </c>
      <c r="D195" s="207" t="s">
        <v>124</v>
      </c>
      <c r="E195" s="208" t="s">
        <v>289</v>
      </c>
      <c r="F195" s="209" t="s">
        <v>255</v>
      </c>
      <c r="G195" s="210" t="s">
        <v>127</v>
      </c>
      <c r="H195" s="211">
        <v>1</v>
      </c>
      <c r="I195" s="212"/>
      <c r="J195" s="213">
        <f>ROUND(I195*H195,2)</f>
        <v>0</v>
      </c>
      <c r="K195" s="209" t="s">
        <v>1</v>
      </c>
      <c r="L195" s="41"/>
      <c r="M195" s="214" t="s">
        <v>1</v>
      </c>
      <c r="N195" s="215" t="s">
        <v>39</v>
      </c>
      <c r="O195" s="88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8" t="s">
        <v>128</v>
      </c>
      <c r="AT195" s="218" t="s">
        <v>124</v>
      </c>
      <c r="AU195" s="218" t="s">
        <v>82</v>
      </c>
      <c r="AY195" s="14" t="s">
        <v>123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4" t="s">
        <v>82</v>
      </c>
      <c r="BK195" s="219">
        <f>ROUND(I195*H195,2)</f>
        <v>0</v>
      </c>
      <c r="BL195" s="14" t="s">
        <v>128</v>
      </c>
      <c r="BM195" s="218" t="s">
        <v>290</v>
      </c>
    </row>
    <row r="196" s="2" customFormat="1">
      <c r="A196" s="35"/>
      <c r="B196" s="36"/>
      <c r="C196" s="37"/>
      <c r="D196" s="220" t="s">
        <v>129</v>
      </c>
      <c r="E196" s="37"/>
      <c r="F196" s="221" t="s">
        <v>255</v>
      </c>
      <c r="G196" s="37"/>
      <c r="H196" s="37"/>
      <c r="I196" s="222"/>
      <c r="J196" s="37"/>
      <c r="K196" s="37"/>
      <c r="L196" s="41"/>
      <c r="M196" s="223"/>
      <c r="N196" s="224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129</v>
      </c>
      <c r="AU196" s="14" t="s">
        <v>82</v>
      </c>
    </row>
    <row r="197" s="2" customFormat="1" ht="16.5" customHeight="1">
      <c r="A197" s="35"/>
      <c r="B197" s="36"/>
      <c r="C197" s="207" t="s">
        <v>291</v>
      </c>
      <c r="D197" s="207" t="s">
        <v>124</v>
      </c>
      <c r="E197" s="208" t="s">
        <v>292</v>
      </c>
      <c r="F197" s="209" t="s">
        <v>257</v>
      </c>
      <c r="G197" s="210" t="s">
        <v>127</v>
      </c>
      <c r="H197" s="211">
        <v>1</v>
      </c>
      <c r="I197" s="212"/>
      <c r="J197" s="213">
        <f>ROUND(I197*H197,2)</f>
        <v>0</v>
      </c>
      <c r="K197" s="209" t="s">
        <v>1</v>
      </c>
      <c r="L197" s="41"/>
      <c r="M197" s="214" t="s">
        <v>1</v>
      </c>
      <c r="N197" s="215" t="s">
        <v>39</v>
      </c>
      <c r="O197" s="88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8" t="s">
        <v>128</v>
      </c>
      <c r="AT197" s="218" t="s">
        <v>124</v>
      </c>
      <c r="AU197" s="218" t="s">
        <v>82</v>
      </c>
      <c r="AY197" s="14" t="s">
        <v>123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14" t="s">
        <v>82</v>
      </c>
      <c r="BK197" s="219">
        <f>ROUND(I197*H197,2)</f>
        <v>0</v>
      </c>
      <c r="BL197" s="14" t="s">
        <v>128</v>
      </c>
      <c r="BM197" s="218" t="s">
        <v>293</v>
      </c>
    </row>
    <row r="198" s="2" customFormat="1">
      <c r="A198" s="35"/>
      <c r="B198" s="36"/>
      <c r="C198" s="37"/>
      <c r="D198" s="220" t="s">
        <v>129</v>
      </c>
      <c r="E198" s="37"/>
      <c r="F198" s="221" t="s">
        <v>257</v>
      </c>
      <c r="G198" s="37"/>
      <c r="H198" s="37"/>
      <c r="I198" s="222"/>
      <c r="J198" s="37"/>
      <c r="K198" s="37"/>
      <c r="L198" s="41"/>
      <c r="M198" s="223"/>
      <c r="N198" s="224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129</v>
      </c>
      <c r="AU198" s="14" t="s">
        <v>82</v>
      </c>
    </row>
    <row r="199" s="2" customFormat="1" ht="16.5" customHeight="1">
      <c r="A199" s="35"/>
      <c r="B199" s="36"/>
      <c r="C199" s="207" t="s">
        <v>183</v>
      </c>
      <c r="D199" s="207" t="s">
        <v>124</v>
      </c>
      <c r="E199" s="208" t="s">
        <v>294</v>
      </c>
      <c r="F199" s="209" t="s">
        <v>259</v>
      </c>
      <c r="G199" s="210" t="s">
        <v>127</v>
      </c>
      <c r="H199" s="211">
        <v>2</v>
      </c>
      <c r="I199" s="212"/>
      <c r="J199" s="213">
        <f>ROUND(I199*H199,2)</f>
        <v>0</v>
      </c>
      <c r="K199" s="209" t="s">
        <v>1</v>
      </c>
      <c r="L199" s="41"/>
      <c r="M199" s="214" t="s">
        <v>1</v>
      </c>
      <c r="N199" s="215" t="s">
        <v>39</v>
      </c>
      <c r="O199" s="88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8" t="s">
        <v>128</v>
      </c>
      <c r="AT199" s="218" t="s">
        <v>124</v>
      </c>
      <c r="AU199" s="218" t="s">
        <v>82</v>
      </c>
      <c r="AY199" s="14" t="s">
        <v>123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4" t="s">
        <v>82</v>
      </c>
      <c r="BK199" s="219">
        <f>ROUND(I199*H199,2)</f>
        <v>0</v>
      </c>
      <c r="BL199" s="14" t="s">
        <v>128</v>
      </c>
      <c r="BM199" s="218" t="s">
        <v>295</v>
      </c>
    </row>
    <row r="200" s="2" customFormat="1">
      <c r="A200" s="35"/>
      <c r="B200" s="36"/>
      <c r="C200" s="37"/>
      <c r="D200" s="220" t="s">
        <v>129</v>
      </c>
      <c r="E200" s="37"/>
      <c r="F200" s="221" t="s">
        <v>259</v>
      </c>
      <c r="G200" s="37"/>
      <c r="H200" s="37"/>
      <c r="I200" s="222"/>
      <c r="J200" s="37"/>
      <c r="K200" s="37"/>
      <c r="L200" s="41"/>
      <c r="M200" s="223"/>
      <c r="N200" s="224"/>
      <c r="O200" s="88"/>
      <c r="P200" s="88"/>
      <c r="Q200" s="88"/>
      <c r="R200" s="88"/>
      <c r="S200" s="88"/>
      <c r="T200" s="89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4" t="s">
        <v>129</v>
      </c>
      <c r="AU200" s="14" t="s">
        <v>82</v>
      </c>
    </row>
    <row r="201" s="2" customFormat="1" ht="16.5" customHeight="1">
      <c r="A201" s="35"/>
      <c r="B201" s="36"/>
      <c r="C201" s="207" t="s">
        <v>296</v>
      </c>
      <c r="D201" s="207" t="s">
        <v>124</v>
      </c>
      <c r="E201" s="208" t="s">
        <v>297</v>
      </c>
      <c r="F201" s="209" t="s">
        <v>261</v>
      </c>
      <c r="G201" s="210" t="s">
        <v>127</v>
      </c>
      <c r="H201" s="211">
        <v>2</v>
      </c>
      <c r="I201" s="212"/>
      <c r="J201" s="213">
        <f>ROUND(I201*H201,2)</f>
        <v>0</v>
      </c>
      <c r="K201" s="209" t="s">
        <v>1</v>
      </c>
      <c r="L201" s="41"/>
      <c r="M201" s="214" t="s">
        <v>1</v>
      </c>
      <c r="N201" s="215" t="s">
        <v>39</v>
      </c>
      <c r="O201" s="88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8" t="s">
        <v>128</v>
      </c>
      <c r="AT201" s="218" t="s">
        <v>124</v>
      </c>
      <c r="AU201" s="218" t="s">
        <v>82</v>
      </c>
      <c r="AY201" s="14" t="s">
        <v>123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4" t="s">
        <v>82</v>
      </c>
      <c r="BK201" s="219">
        <f>ROUND(I201*H201,2)</f>
        <v>0</v>
      </c>
      <c r="BL201" s="14" t="s">
        <v>128</v>
      </c>
      <c r="BM201" s="218" t="s">
        <v>298</v>
      </c>
    </row>
    <row r="202" s="2" customFormat="1">
      <c r="A202" s="35"/>
      <c r="B202" s="36"/>
      <c r="C202" s="37"/>
      <c r="D202" s="220" t="s">
        <v>129</v>
      </c>
      <c r="E202" s="37"/>
      <c r="F202" s="221" t="s">
        <v>261</v>
      </c>
      <c r="G202" s="37"/>
      <c r="H202" s="37"/>
      <c r="I202" s="222"/>
      <c r="J202" s="37"/>
      <c r="K202" s="37"/>
      <c r="L202" s="41"/>
      <c r="M202" s="223"/>
      <c r="N202" s="224"/>
      <c r="O202" s="88"/>
      <c r="P202" s="88"/>
      <c r="Q202" s="88"/>
      <c r="R202" s="88"/>
      <c r="S202" s="88"/>
      <c r="T202" s="89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129</v>
      </c>
      <c r="AU202" s="14" t="s">
        <v>82</v>
      </c>
    </row>
    <row r="203" s="2" customFormat="1" ht="16.5" customHeight="1">
      <c r="A203" s="35"/>
      <c r="B203" s="36"/>
      <c r="C203" s="207" t="s">
        <v>187</v>
      </c>
      <c r="D203" s="207" t="s">
        <v>124</v>
      </c>
      <c r="E203" s="208" t="s">
        <v>299</v>
      </c>
      <c r="F203" s="209" t="s">
        <v>265</v>
      </c>
      <c r="G203" s="210" t="s">
        <v>127</v>
      </c>
      <c r="H203" s="211">
        <v>2</v>
      </c>
      <c r="I203" s="212"/>
      <c r="J203" s="213">
        <f>ROUND(I203*H203,2)</f>
        <v>0</v>
      </c>
      <c r="K203" s="209" t="s">
        <v>1</v>
      </c>
      <c r="L203" s="41"/>
      <c r="M203" s="214" t="s">
        <v>1</v>
      </c>
      <c r="N203" s="215" t="s">
        <v>39</v>
      </c>
      <c r="O203" s="88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8" t="s">
        <v>128</v>
      </c>
      <c r="AT203" s="218" t="s">
        <v>124</v>
      </c>
      <c r="AU203" s="218" t="s">
        <v>82</v>
      </c>
      <c r="AY203" s="14" t="s">
        <v>123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4" t="s">
        <v>82</v>
      </c>
      <c r="BK203" s="219">
        <f>ROUND(I203*H203,2)</f>
        <v>0</v>
      </c>
      <c r="BL203" s="14" t="s">
        <v>128</v>
      </c>
      <c r="BM203" s="218" t="s">
        <v>300</v>
      </c>
    </row>
    <row r="204" s="2" customFormat="1">
      <c r="A204" s="35"/>
      <c r="B204" s="36"/>
      <c r="C204" s="37"/>
      <c r="D204" s="220" t="s">
        <v>129</v>
      </c>
      <c r="E204" s="37"/>
      <c r="F204" s="221" t="s">
        <v>265</v>
      </c>
      <c r="G204" s="37"/>
      <c r="H204" s="37"/>
      <c r="I204" s="222"/>
      <c r="J204" s="37"/>
      <c r="K204" s="37"/>
      <c r="L204" s="41"/>
      <c r="M204" s="223"/>
      <c r="N204" s="224"/>
      <c r="O204" s="88"/>
      <c r="P204" s="88"/>
      <c r="Q204" s="88"/>
      <c r="R204" s="88"/>
      <c r="S204" s="88"/>
      <c r="T204" s="89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4" t="s">
        <v>129</v>
      </c>
      <c r="AU204" s="14" t="s">
        <v>82</v>
      </c>
    </row>
    <row r="205" s="2" customFormat="1" ht="16.5" customHeight="1">
      <c r="A205" s="35"/>
      <c r="B205" s="36"/>
      <c r="C205" s="207" t="s">
        <v>301</v>
      </c>
      <c r="D205" s="207" t="s">
        <v>124</v>
      </c>
      <c r="E205" s="208" t="s">
        <v>302</v>
      </c>
      <c r="F205" s="209" t="s">
        <v>268</v>
      </c>
      <c r="G205" s="210" t="s">
        <v>127</v>
      </c>
      <c r="H205" s="211">
        <v>1</v>
      </c>
      <c r="I205" s="212"/>
      <c r="J205" s="213">
        <f>ROUND(I205*H205,2)</f>
        <v>0</v>
      </c>
      <c r="K205" s="209" t="s">
        <v>1</v>
      </c>
      <c r="L205" s="41"/>
      <c r="M205" s="214" t="s">
        <v>1</v>
      </c>
      <c r="N205" s="215" t="s">
        <v>39</v>
      </c>
      <c r="O205" s="88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8" t="s">
        <v>128</v>
      </c>
      <c r="AT205" s="218" t="s">
        <v>124</v>
      </c>
      <c r="AU205" s="218" t="s">
        <v>82</v>
      </c>
      <c r="AY205" s="14" t="s">
        <v>123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4" t="s">
        <v>82</v>
      </c>
      <c r="BK205" s="219">
        <f>ROUND(I205*H205,2)</f>
        <v>0</v>
      </c>
      <c r="BL205" s="14" t="s">
        <v>128</v>
      </c>
      <c r="BM205" s="218" t="s">
        <v>303</v>
      </c>
    </row>
    <row r="206" s="2" customFormat="1">
      <c r="A206" s="35"/>
      <c r="B206" s="36"/>
      <c r="C206" s="37"/>
      <c r="D206" s="220" t="s">
        <v>129</v>
      </c>
      <c r="E206" s="37"/>
      <c r="F206" s="221" t="s">
        <v>268</v>
      </c>
      <c r="G206" s="37"/>
      <c r="H206" s="37"/>
      <c r="I206" s="222"/>
      <c r="J206" s="37"/>
      <c r="K206" s="37"/>
      <c r="L206" s="41"/>
      <c r="M206" s="223"/>
      <c r="N206" s="224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129</v>
      </c>
      <c r="AU206" s="14" t="s">
        <v>82</v>
      </c>
    </row>
    <row r="207" s="2" customFormat="1" ht="16.5" customHeight="1">
      <c r="A207" s="35"/>
      <c r="B207" s="36"/>
      <c r="C207" s="207" t="s">
        <v>190</v>
      </c>
      <c r="D207" s="207" t="s">
        <v>124</v>
      </c>
      <c r="E207" s="208" t="s">
        <v>304</v>
      </c>
      <c r="F207" s="209" t="s">
        <v>272</v>
      </c>
      <c r="G207" s="210" t="s">
        <v>127</v>
      </c>
      <c r="H207" s="211">
        <v>1</v>
      </c>
      <c r="I207" s="212"/>
      <c r="J207" s="213">
        <f>ROUND(I207*H207,2)</f>
        <v>0</v>
      </c>
      <c r="K207" s="209" t="s">
        <v>1</v>
      </c>
      <c r="L207" s="41"/>
      <c r="M207" s="214" t="s">
        <v>1</v>
      </c>
      <c r="N207" s="215" t="s">
        <v>39</v>
      </c>
      <c r="O207" s="88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8" t="s">
        <v>128</v>
      </c>
      <c r="AT207" s="218" t="s">
        <v>124</v>
      </c>
      <c r="AU207" s="218" t="s">
        <v>82</v>
      </c>
      <c r="AY207" s="14" t="s">
        <v>123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4" t="s">
        <v>82</v>
      </c>
      <c r="BK207" s="219">
        <f>ROUND(I207*H207,2)</f>
        <v>0</v>
      </c>
      <c r="BL207" s="14" t="s">
        <v>128</v>
      </c>
      <c r="BM207" s="218" t="s">
        <v>305</v>
      </c>
    </row>
    <row r="208" s="2" customFormat="1">
      <c r="A208" s="35"/>
      <c r="B208" s="36"/>
      <c r="C208" s="37"/>
      <c r="D208" s="220" t="s">
        <v>129</v>
      </c>
      <c r="E208" s="37"/>
      <c r="F208" s="221" t="s">
        <v>272</v>
      </c>
      <c r="G208" s="37"/>
      <c r="H208" s="37"/>
      <c r="I208" s="222"/>
      <c r="J208" s="37"/>
      <c r="K208" s="37"/>
      <c r="L208" s="41"/>
      <c r="M208" s="223"/>
      <c r="N208" s="224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129</v>
      </c>
      <c r="AU208" s="14" t="s">
        <v>82</v>
      </c>
    </row>
    <row r="209" s="2" customFormat="1" ht="24.15" customHeight="1">
      <c r="A209" s="35"/>
      <c r="B209" s="36"/>
      <c r="C209" s="207" t="s">
        <v>306</v>
      </c>
      <c r="D209" s="207" t="s">
        <v>124</v>
      </c>
      <c r="E209" s="208" t="s">
        <v>307</v>
      </c>
      <c r="F209" s="209" t="s">
        <v>275</v>
      </c>
      <c r="G209" s="210" t="s">
        <v>127</v>
      </c>
      <c r="H209" s="211">
        <v>1</v>
      </c>
      <c r="I209" s="212"/>
      <c r="J209" s="213">
        <f>ROUND(I209*H209,2)</f>
        <v>0</v>
      </c>
      <c r="K209" s="209" t="s">
        <v>1</v>
      </c>
      <c r="L209" s="41"/>
      <c r="M209" s="214" t="s">
        <v>1</v>
      </c>
      <c r="N209" s="215" t="s">
        <v>39</v>
      </c>
      <c r="O209" s="88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18" t="s">
        <v>128</v>
      </c>
      <c r="AT209" s="218" t="s">
        <v>124</v>
      </c>
      <c r="AU209" s="218" t="s">
        <v>82</v>
      </c>
      <c r="AY209" s="14" t="s">
        <v>123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4" t="s">
        <v>82</v>
      </c>
      <c r="BK209" s="219">
        <f>ROUND(I209*H209,2)</f>
        <v>0</v>
      </c>
      <c r="BL209" s="14" t="s">
        <v>128</v>
      </c>
      <c r="BM209" s="218" t="s">
        <v>308</v>
      </c>
    </row>
    <row r="210" s="2" customFormat="1">
      <c r="A210" s="35"/>
      <c r="B210" s="36"/>
      <c r="C210" s="37"/>
      <c r="D210" s="220" t="s">
        <v>129</v>
      </c>
      <c r="E210" s="37"/>
      <c r="F210" s="221" t="s">
        <v>275</v>
      </c>
      <c r="G210" s="37"/>
      <c r="H210" s="37"/>
      <c r="I210" s="222"/>
      <c r="J210" s="37"/>
      <c r="K210" s="37"/>
      <c r="L210" s="41"/>
      <c r="M210" s="223"/>
      <c r="N210" s="224"/>
      <c r="O210" s="88"/>
      <c r="P210" s="88"/>
      <c r="Q210" s="88"/>
      <c r="R210" s="88"/>
      <c r="S210" s="88"/>
      <c r="T210" s="89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4" t="s">
        <v>129</v>
      </c>
      <c r="AU210" s="14" t="s">
        <v>82</v>
      </c>
    </row>
    <row r="211" s="2" customFormat="1" ht="16.5" customHeight="1">
      <c r="A211" s="35"/>
      <c r="B211" s="36"/>
      <c r="C211" s="207" t="s">
        <v>197</v>
      </c>
      <c r="D211" s="207" t="s">
        <v>124</v>
      </c>
      <c r="E211" s="208" t="s">
        <v>309</v>
      </c>
      <c r="F211" s="209" t="s">
        <v>279</v>
      </c>
      <c r="G211" s="210" t="s">
        <v>127</v>
      </c>
      <c r="H211" s="211">
        <v>10</v>
      </c>
      <c r="I211" s="212"/>
      <c r="J211" s="213">
        <f>ROUND(I211*H211,2)</f>
        <v>0</v>
      </c>
      <c r="K211" s="209" t="s">
        <v>1</v>
      </c>
      <c r="L211" s="41"/>
      <c r="M211" s="214" t="s">
        <v>1</v>
      </c>
      <c r="N211" s="215" t="s">
        <v>39</v>
      </c>
      <c r="O211" s="88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18" t="s">
        <v>128</v>
      </c>
      <c r="AT211" s="218" t="s">
        <v>124</v>
      </c>
      <c r="AU211" s="218" t="s">
        <v>82</v>
      </c>
      <c r="AY211" s="14" t="s">
        <v>123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4" t="s">
        <v>82</v>
      </c>
      <c r="BK211" s="219">
        <f>ROUND(I211*H211,2)</f>
        <v>0</v>
      </c>
      <c r="BL211" s="14" t="s">
        <v>128</v>
      </c>
      <c r="BM211" s="218" t="s">
        <v>310</v>
      </c>
    </row>
    <row r="212" s="2" customFormat="1">
      <c r="A212" s="35"/>
      <c r="B212" s="36"/>
      <c r="C212" s="37"/>
      <c r="D212" s="220" t="s">
        <v>129</v>
      </c>
      <c r="E212" s="37"/>
      <c r="F212" s="221" t="s">
        <v>279</v>
      </c>
      <c r="G212" s="37"/>
      <c r="H212" s="37"/>
      <c r="I212" s="222"/>
      <c r="J212" s="37"/>
      <c r="K212" s="37"/>
      <c r="L212" s="41"/>
      <c r="M212" s="223"/>
      <c r="N212" s="224"/>
      <c r="O212" s="88"/>
      <c r="P212" s="88"/>
      <c r="Q212" s="88"/>
      <c r="R212" s="88"/>
      <c r="S212" s="88"/>
      <c r="T212" s="89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4" t="s">
        <v>129</v>
      </c>
      <c r="AU212" s="14" t="s">
        <v>82</v>
      </c>
    </row>
    <row r="213" s="2" customFormat="1" ht="16.5" customHeight="1">
      <c r="A213" s="35"/>
      <c r="B213" s="36"/>
      <c r="C213" s="207" t="s">
        <v>311</v>
      </c>
      <c r="D213" s="207" t="s">
        <v>124</v>
      </c>
      <c r="E213" s="208" t="s">
        <v>312</v>
      </c>
      <c r="F213" s="209" t="s">
        <v>282</v>
      </c>
      <c r="G213" s="210" t="s">
        <v>127</v>
      </c>
      <c r="H213" s="211">
        <v>10</v>
      </c>
      <c r="I213" s="212"/>
      <c r="J213" s="213">
        <f>ROUND(I213*H213,2)</f>
        <v>0</v>
      </c>
      <c r="K213" s="209" t="s">
        <v>1</v>
      </c>
      <c r="L213" s="41"/>
      <c r="M213" s="214" t="s">
        <v>1</v>
      </c>
      <c r="N213" s="215" t="s">
        <v>39</v>
      </c>
      <c r="O213" s="88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18" t="s">
        <v>128</v>
      </c>
      <c r="AT213" s="218" t="s">
        <v>124</v>
      </c>
      <c r="AU213" s="218" t="s">
        <v>82</v>
      </c>
      <c r="AY213" s="14" t="s">
        <v>123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4" t="s">
        <v>82</v>
      </c>
      <c r="BK213" s="219">
        <f>ROUND(I213*H213,2)</f>
        <v>0</v>
      </c>
      <c r="BL213" s="14" t="s">
        <v>128</v>
      </c>
      <c r="BM213" s="218" t="s">
        <v>313</v>
      </c>
    </row>
    <row r="214" s="2" customFormat="1">
      <c r="A214" s="35"/>
      <c r="B214" s="36"/>
      <c r="C214" s="37"/>
      <c r="D214" s="220" t="s">
        <v>129</v>
      </c>
      <c r="E214" s="37"/>
      <c r="F214" s="221" t="s">
        <v>282</v>
      </c>
      <c r="G214" s="37"/>
      <c r="H214" s="37"/>
      <c r="I214" s="222"/>
      <c r="J214" s="37"/>
      <c r="K214" s="37"/>
      <c r="L214" s="41"/>
      <c r="M214" s="223"/>
      <c r="N214" s="224"/>
      <c r="O214" s="88"/>
      <c r="P214" s="88"/>
      <c r="Q214" s="88"/>
      <c r="R214" s="88"/>
      <c r="S214" s="88"/>
      <c r="T214" s="89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4" t="s">
        <v>129</v>
      </c>
      <c r="AU214" s="14" t="s">
        <v>82</v>
      </c>
    </row>
    <row r="215" s="2" customFormat="1" ht="24.15" customHeight="1">
      <c r="A215" s="35"/>
      <c r="B215" s="36"/>
      <c r="C215" s="207" t="s">
        <v>202</v>
      </c>
      <c r="D215" s="207" t="s">
        <v>124</v>
      </c>
      <c r="E215" s="208" t="s">
        <v>314</v>
      </c>
      <c r="F215" s="209" t="s">
        <v>286</v>
      </c>
      <c r="G215" s="210" t="s">
        <v>127</v>
      </c>
      <c r="H215" s="211">
        <v>1</v>
      </c>
      <c r="I215" s="212"/>
      <c r="J215" s="213">
        <f>ROUND(I215*H215,2)</f>
        <v>0</v>
      </c>
      <c r="K215" s="209" t="s">
        <v>1</v>
      </c>
      <c r="L215" s="41"/>
      <c r="M215" s="214" t="s">
        <v>1</v>
      </c>
      <c r="N215" s="215" t="s">
        <v>39</v>
      </c>
      <c r="O215" s="88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18" t="s">
        <v>128</v>
      </c>
      <c r="AT215" s="218" t="s">
        <v>124</v>
      </c>
      <c r="AU215" s="218" t="s">
        <v>82</v>
      </c>
      <c r="AY215" s="14" t="s">
        <v>123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4" t="s">
        <v>82</v>
      </c>
      <c r="BK215" s="219">
        <f>ROUND(I215*H215,2)</f>
        <v>0</v>
      </c>
      <c r="BL215" s="14" t="s">
        <v>128</v>
      </c>
      <c r="BM215" s="218" t="s">
        <v>315</v>
      </c>
    </row>
    <row r="216" s="2" customFormat="1">
      <c r="A216" s="35"/>
      <c r="B216" s="36"/>
      <c r="C216" s="37"/>
      <c r="D216" s="220" t="s">
        <v>129</v>
      </c>
      <c r="E216" s="37"/>
      <c r="F216" s="221" t="s">
        <v>286</v>
      </c>
      <c r="G216" s="37"/>
      <c r="H216" s="37"/>
      <c r="I216" s="222"/>
      <c r="J216" s="37"/>
      <c r="K216" s="37"/>
      <c r="L216" s="41"/>
      <c r="M216" s="223"/>
      <c r="N216" s="224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129</v>
      </c>
      <c r="AU216" s="14" t="s">
        <v>82</v>
      </c>
    </row>
    <row r="217" s="2" customFormat="1">
      <c r="A217" s="35"/>
      <c r="B217" s="36"/>
      <c r="C217" s="37"/>
      <c r="D217" s="220" t="s">
        <v>227</v>
      </c>
      <c r="E217" s="37"/>
      <c r="F217" s="229" t="s">
        <v>316</v>
      </c>
      <c r="G217" s="37"/>
      <c r="H217" s="37"/>
      <c r="I217" s="222"/>
      <c r="J217" s="37"/>
      <c r="K217" s="37"/>
      <c r="L217" s="41"/>
      <c r="M217" s="223"/>
      <c r="N217" s="224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227</v>
      </c>
      <c r="AU217" s="14" t="s">
        <v>82</v>
      </c>
    </row>
    <row r="218" s="2" customFormat="1" ht="24.15" customHeight="1">
      <c r="A218" s="35"/>
      <c r="B218" s="36"/>
      <c r="C218" s="207" t="s">
        <v>317</v>
      </c>
      <c r="D218" s="207" t="s">
        <v>124</v>
      </c>
      <c r="E218" s="208" t="s">
        <v>289</v>
      </c>
      <c r="F218" s="209" t="s">
        <v>255</v>
      </c>
      <c r="G218" s="210" t="s">
        <v>127</v>
      </c>
      <c r="H218" s="211">
        <v>1</v>
      </c>
      <c r="I218" s="212"/>
      <c r="J218" s="213">
        <f>ROUND(I218*H218,2)</f>
        <v>0</v>
      </c>
      <c r="K218" s="209" t="s">
        <v>1</v>
      </c>
      <c r="L218" s="41"/>
      <c r="M218" s="214" t="s">
        <v>1</v>
      </c>
      <c r="N218" s="215" t="s">
        <v>39</v>
      </c>
      <c r="O218" s="88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18" t="s">
        <v>128</v>
      </c>
      <c r="AT218" s="218" t="s">
        <v>124</v>
      </c>
      <c r="AU218" s="218" t="s">
        <v>82</v>
      </c>
      <c r="AY218" s="14" t="s">
        <v>123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4" t="s">
        <v>82</v>
      </c>
      <c r="BK218" s="219">
        <f>ROUND(I218*H218,2)</f>
        <v>0</v>
      </c>
      <c r="BL218" s="14" t="s">
        <v>128</v>
      </c>
      <c r="BM218" s="218" t="s">
        <v>318</v>
      </c>
    </row>
    <row r="219" s="2" customFormat="1">
      <c r="A219" s="35"/>
      <c r="B219" s="36"/>
      <c r="C219" s="37"/>
      <c r="D219" s="220" t="s">
        <v>129</v>
      </c>
      <c r="E219" s="37"/>
      <c r="F219" s="221" t="s">
        <v>255</v>
      </c>
      <c r="G219" s="37"/>
      <c r="H219" s="37"/>
      <c r="I219" s="222"/>
      <c r="J219" s="37"/>
      <c r="K219" s="37"/>
      <c r="L219" s="41"/>
      <c r="M219" s="223"/>
      <c r="N219" s="224"/>
      <c r="O219" s="88"/>
      <c r="P219" s="88"/>
      <c r="Q219" s="88"/>
      <c r="R219" s="88"/>
      <c r="S219" s="88"/>
      <c r="T219" s="89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4" t="s">
        <v>129</v>
      </c>
      <c r="AU219" s="14" t="s">
        <v>82</v>
      </c>
    </row>
    <row r="220" s="2" customFormat="1" ht="16.5" customHeight="1">
      <c r="A220" s="35"/>
      <c r="B220" s="36"/>
      <c r="C220" s="207" t="s">
        <v>207</v>
      </c>
      <c r="D220" s="207" t="s">
        <v>124</v>
      </c>
      <c r="E220" s="208" t="s">
        <v>319</v>
      </c>
      <c r="F220" s="209" t="s">
        <v>320</v>
      </c>
      <c r="G220" s="210" t="s">
        <v>127</v>
      </c>
      <c r="H220" s="211">
        <v>2</v>
      </c>
      <c r="I220" s="212"/>
      <c r="J220" s="213">
        <f>ROUND(I220*H220,2)</f>
        <v>0</v>
      </c>
      <c r="K220" s="209" t="s">
        <v>1</v>
      </c>
      <c r="L220" s="41"/>
      <c r="M220" s="214" t="s">
        <v>1</v>
      </c>
      <c r="N220" s="215" t="s">
        <v>39</v>
      </c>
      <c r="O220" s="88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18" t="s">
        <v>128</v>
      </c>
      <c r="AT220" s="218" t="s">
        <v>124</v>
      </c>
      <c r="AU220" s="218" t="s">
        <v>82</v>
      </c>
      <c r="AY220" s="14" t="s">
        <v>123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14" t="s">
        <v>82</v>
      </c>
      <c r="BK220" s="219">
        <f>ROUND(I220*H220,2)</f>
        <v>0</v>
      </c>
      <c r="BL220" s="14" t="s">
        <v>128</v>
      </c>
      <c r="BM220" s="218" t="s">
        <v>321</v>
      </c>
    </row>
    <row r="221" s="2" customFormat="1">
      <c r="A221" s="35"/>
      <c r="B221" s="36"/>
      <c r="C221" s="37"/>
      <c r="D221" s="220" t="s">
        <v>129</v>
      </c>
      <c r="E221" s="37"/>
      <c r="F221" s="221" t="s">
        <v>320</v>
      </c>
      <c r="G221" s="37"/>
      <c r="H221" s="37"/>
      <c r="I221" s="222"/>
      <c r="J221" s="37"/>
      <c r="K221" s="37"/>
      <c r="L221" s="41"/>
      <c r="M221" s="223"/>
      <c r="N221" s="224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129</v>
      </c>
      <c r="AU221" s="14" t="s">
        <v>82</v>
      </c>
    </row>
    <row r="222" s="2" customFormat="1" ht="16.5" customHeight="1">
      <c r="A222" s="35"/>
      <c r="B222" s="36"/>
      <c r="C222" s="207" t="s">
        <v>322</v>
      </c>
      <c r="D222" s="207" t="s">
        <v>124</v>
      </c>
      <c r="E222" s="208" t="s">
        <v>292</v>
      </c>
      <c r="F222" s="209" t="s">
        <v>257</v>
      </c>
      <c r="G222" s="210" t="s">
        <v>127</v>
      </c>
      <c r="H222" s="211">
        <v>2</v>
      </c>
      <c r="I222" s="212"/>
      <c r="J222" s="213">
        <f>ROUND(I222*H222,2)</f>
        <v>0</v>
      </c>
      <c r="K222" s="209" t="s">
        <v>1</v>
      </c>
      <c r="L222" s="41"/>
      <c r="M222" s="214" t="s">
        <v>1</v>
      </c>
      <c r="N222" s="215" t="s">
        <v>39</v>
      </c>
      <c r="O222" s="88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8" t="s">
        <v>128</v>
      </c>
      <c r="AT222" s="218" t="s">
        <v>124</v>
      </c>
      <c r="AU222" s="218" t="s">
        <v>82</v>
      </c>
      <c r="AY222" s="14" t="s">
        <v>123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4" t="s">
        <v>82</v>
      </c>
      <c r="BK222" s="219">
        <f>ROUND(I222*H222,2)</f>
        <v>0</v>
      </c>
      <c r="BL222" s="14" t="s">
        <v>128</v>
      </c>
      <c r="BM222" s="218" t="s">
        <v>323</v>
      </c>
    </row>
    <row r="223" s="2" customFormat="1">
      <c r="A223" s="35"/>
      <c r="B223" s="36"/>
      <c r="C223" s="37"/>
      <c r="D223" s="220" t="s">
        <v>129</v>
      </c>
      <c r="E223" s="37"/>
      <c r="F223" s="221" t="s">
        <v>257</v>
      </c>
      <c r="G223" s="37"/>
      <c r="H223" s="37"/>
      <c r="I223" s="222"/>
      <c r="J223" s="37"/>
      <c r="K223" s="37"/>
      <c r="L223" s="41"/>
      <c r="M223" s="223"/>
      <c r="N223" s="224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129</v>
      </c>
      <c r="AU223" s="14" t="s">
        <v>82</v>
      </c>
    </row>
    <row r="224" s="2" customFormat="1" ht="16.5" customHeight="1">
      <c r="A224" s="35"/>
      <c r="B224" s="36"/>
      <c r="C224" s="207" t="s">
        <v>262</v>
      </c>
      <c r="D224" s="207" t="s">
        <v>124</v>
      </c>
      <c r="E224" s="208" t="s">
        <v>294</v>
      </c>
      <c r="F224" s="209" t="s">
        <v>259</v>
      </c>
      <c r="G224" s="210" t="s">
        <v>127</v>
      </c>
      <c r="H224" s="211">
        <v>2</v>
      </c>
      <c r="I224" s="212"/>
      <c r="J224" s="213">
        <f>ROUND(I224*H224,2)</f>
        <v>0</v>
      </c>
      <c r="K224" s="209" t="s">
        <v>1</v>
      </c>
      <c r="L224" s="41"/>
      <c r="M224" s="214" t="s">
        <v>1</v>
      </c>
      <c r="N224" s="215" t="s">
        <v>39</v>
      </c>
      <c r="O224" s="88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18" t="s">
        <v>128</v>
      </c>
      <c r="AT224" s="218" t="s">
        <v>124</v>
      </c>
      <c r="AU224" s="218" t="s">
        <v>82</v>
      </c>
      <c r="AY224" s="14" t="s">
        <v>123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14" t="s">
        <v>82</v>
      </c>
      <c r="BK224" s="219">
        <f>ROUND(I224*H224,2)</f>
        <v>0</v>
      </c>
      <c r="BL224" s="14" t="s">
        <v>128</v>
      </c>
      <c r="BM224" s="218" t="s">
        <v>324</v>
      </c>
    </row>
    <row r="225" s="2" customFormat="1">
      <c r="A225" s="35"/>
      <c r="B225" s="36"/>
      <c r="C225" s="37"/>
      <c r="D225" s="220" t="s">
        <v>129</v>
      </c>
      <c r="E225" s="37"/>
      <c r="F225" s="221" t="s">
        <v>259</v>
      </c>
      <c r="G225" s="37"/>
      <c r="H225" s="37"/>
      <c r="I225" s="222"/>
      <c r="J225" s="37"/>
      <c r="K225" s="37"/>
      <c r="L225" s="41"/>
      <c r="M225" s="223"/>
      <c r="N225" s="224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129</v>
      </c>
      <c r="AU225" s="14" t="s">
        <v>82</v>
      </c>
    </row>
    <row r="226" s="2" customFormat="1" ht="16.5" customHeight="1">
      <c r="A226" s="35"/>
      <c r="B226" s="36"/>
      <c r="C226" s="207" t="s">
        <v>325</v>
      </c>
      <c r="D226" s="207" t="s">
        <v>124</v>
      </c>
      <c r="E226" s="208" t="s">
        <v>297</v>
      </c>
      <c r="F226" s="209" t="s">
        <v>261</v>
      </c>
      <c r="G226" s="210" t="s">
        <v>127</v>
      </c>
      <c r="H226" s="211">
        <v>2</v>
      </c>
      <c r="I226" s="212"/>
      <c r="J226" s="213">
        <f>ROUND(I226*H226,2)</f>
        <v>0</v>
      </c>
      <c r="K226" s="209" t="s">
        <v>1</v>
      </c>
      <c r="L226" s="41"/>
      <c r="M226" s="214" t="s">
        <v>1</v>
      </c>
      <c r="N226" s="215" t="s">
        <v>39</v>
      </c>
      <c r="O226" s="88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18" t="s">
        <v>128</v>
      </c>
      <c r="AT226" s="218" t="s">
        <v>124</v>
      </c>
      <c r="AU226" s="218" t="s">
        <v>82</v>
      </c>
      <c r="AY226" s="14" t="s">
        <v>123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4" t="s">
        <v>82</v>
      </c>
      <c r="BK226" s="219">
        <f>ROUND(I226*H226,2)</f>
        <v>0</v>
      </c>
      <c r="BL226" s="14" t="s">
        <v>128</v>
      </c>
      <c r="BM226" s="218" t="s">
        <v>326</v>
      </c>
    </row>
    <row r="227" s="2" customFormat="1">
      <c r="A227" s="35"/>
      <c r="B227" s="36"/>
      <c r="C227" s="37"/>
      <c r="D227" s="220" t="s">
        <v>129</v>
      </c>
      <c r="E227" s="37"/>
      <c r="F227" s="221" t="s">
        <v>261</v>
      </c>
      <c r="G227" s="37"/>
      <c r="H227" s="37"/>
      <c r="I227" s="222"/>
      <c r="J227" s="37"/>
      <c r="K227" s="37"/>
      <c r="L227" s="41"/>
      <c r="M227" s="223"/>
      <c r="N227" s="224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129</v>
      </c>
      <c r="AU227" s="14" t="s">
        <v>82</v>
      </c>
    </row>
    <row r="228" s="2" customFormat="1" ht="16.5" customHeight="1">
      <c r="A228" s="35"/>
      <c r="B228" s="36"/>
      <c r="C228" s="207" t="s">
        <v>266</v>
      </c>
      <c r="D228" s="207" t="s">
        <v>124</v>
      </c>
      <c r="E228" s="208" t="s">
        <v>299</v>
      </c>
      <c r="F228" s="209" t="s">
        <v>265</v>
      </c>
      <c r="G228" s="210" t="s">
        <v>127</v>
      </c>
      <c r="H228" s="211">
        <v>3</v>
      </c>
      <c r="I228" s="212"/>
      <c r="J228" s="213">
        <f>ROUND(I228*H228,2)</f>
        <v>0</v>
      </c>
      <c r="K228" s="209" t="s">
        <v>1</v>
      </c>
      <c r="L228" s="41"/>
      <c r="M228" s="214" t="s">
        <v>1</v>
      </c>
      <c r="N228" s="215" t="s">
        <v>39</v>
      </c>
      <c r="O228" s="88"/>
      <c r="P228" s="216">
        <f>O228*H228</f>
        <v>0</v>
      </c>
      <c r="Q228" s="216">
        <v>0</v>
      </c>
      <c r="R228" s="216">
        <f>Q228*H228</f>
        <v>0</v>
      </c>
      <c r="S228" s="216">
        <v>0</v>
      </c>
      <c r="T228" s="21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18" t="s">
        <v>128</v>
      </c>
      <c r="AT228" s="218" t="s">
        <v>124</v>
      </c>
      <c r="AU228" s="218" t="s">
        <v>82</v>
      </c>
      <c r="AY228" s="14" t="s">
        <v>123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14" t="s">
        <v>82</v>
      </c>
      <c r="BK228" s="219">
        <f>ROUND(I228*H228,2)</f>
        <v>0</v>
      </c>
      <c r="BL228" s="14" t="s">
        <v>128</v>
      </c>
      <c r="BM228" s="218" t="s">
        <v>327</v>
      </c>
    </row>
    <row r="229" s="2" customFormat="1">
      <c r="A229" s="35"/>
      <c r="B229" s="36"/>
      <c r="C229" s="37"/>
      <c r="D229" s="220" t="s">
        <v>129</v>
      </c>
      <c r="E229" s="37"/>
      <c r="F229" s="221" t="s">
        <v>265</v>
      </c>
      <c r="G229" s="37"/>
      <c r="H229" s="37"/>
      <c r="I229" s="222"/>
      <c r="J229" s="37"/>
      <c r="K229" s="37"/>
      <c r="L229" s="41"/>
      <c r="M229" s="223"/>
      <c r="N229" s="224"/>
      <c r="O229" s="88"/>
      <c r="P229" s="88"/>
      <c r="Q229" s="88"/>
      <c r="R229" s="88"/>
      <c r="S229" s="88"/>
      <c r="T229" s="89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4" t="s">
        <v>129</v>
      </c>
      <c r="AU229" s="14" t="s">
        <v>82</v>
      </c>
    </row>
    <row r="230" s="2" customFormat="1" ht="16.5" customHeight="1">
      <c r="A230" s="35"/>
      <c r="B230" s="36"/>
      <c r="C230" s="207" t="s">
        <v>328</v>
      </c>
      <c r="D230" s="207" t="s">
        <v>124</v>
      </c>
      <c r="E230" s="208" t="s">
        <v>302</v>
      </c>
      <c r="F230" s="209" t="s">
        <v>268</v>
      </c>
      <c r="G230" s="210" t="s">
        <v>127</v>
      </c>
      <c r="H230" s="211">
        <v>1</v>
      </c>
      <c r="I230" s="212"/>
      <c r="J230" s="213">
        <f>ROUND(I230*H230,2)</f>
        <v>0</v>
      </c>
      <c r="K230" s="209" t="s">
        <v>1</v>
      </c>
      <c r="L230" s="41"/>
      <c r="M230" s="214" t="s">
        <v>1</v>
      </c>
      <c r="N230" s="215" t="s">
        <v>39</v>
      </c>
      <c r="O230" s="88"/>
      <c r="P230" s="216">
        <f>O230*H230</f>
        <v>0</v>
      </c>
      <c r="Q230" s="216">
        <v>0</v>
      </c>
      <c r="R230" s="216">
        <f>Q230*H230</f>
        <v>0</v>
      </c>
      <c r="S230" s="216">
        <v>0</v>
      </c>
      <c r="T230" s="21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18" t="s">
        <v>128</v>
      </c>
      <c r="AT230" s="218" t="s">
        <v>124</v>
      </c>
      <c r="AU230" s="218" t="s">
        <v>82</v>
      </c>
      <c r="AY230" s="14" t="s">
        <v>123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14" t="s">
        <v>82</v>
      </c>
      <c r="BK230" s="219">
        <f>ROUND(I230*H230,2)</f>
        <v>0</v>
      </c>
      <c r="BL230" s="14" t="s">
        <v>128</v>
      </c>
      <c r="BM230" s="218" t="s">
        <v>329</v>
      </c>
    </row>
    <row r="231" s="2" customFormat="1">
      <c r="A231" s="35"/>
      <c r="B231" s="36"/>
      <c r="C231" s="37"/>
      <c r="D231" s="220" t="s">
        <v>129</v>
      </c>
      <c r="E231" s="37"/>
      <c r="F231" s="221" t="s">
        <v>268</v>
      </c>
      <c r="G231" s="37"/>
      <c r="H231" s="37"/>
      <c r="I231" s="222"/>
      <c r="J231" s="37"/>
      <c r="K231" s="37"/>
      <c r="L231" s="41"/>
      <c r="M231" s="223"/>
      <c r="N231" s="224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129</v>
      </c>
      <c r="AU231" s="14" t="s">
        <v>82</v>
      </c>
    </row>
    <row r="232" s="2" customFormat="1" ht="16.5" customHeight="1">
      <c r="A232" s="35"/>
      <c r="B232" s="36"/>
      <c r="C232" s="207" t="s">
        <v>269</v>
      </c>
      <c r="D232" s="207" t="s">
        <v>124</v>
      </c>
      <c r="E232" s="208" t="s">
        <v>304</v>
      </c>
      <c r="F232" s="209" t="s">
        <v>272</v>
      </c>
      <c r="G232" s="210" t="s">
        <v>127</v>
      </c>
      <c r="H232" s="211">
        <v>1</v>
      </c>
      <c r="I232" s="212"/>
      <c r="J232" s="213">
        <f>ROUND(I232*H232,2)</f>
        <v>0</v>
      </c>
      <c r="K232" s="209" t="s">
        <v>1</v>
      </c>
      <c r="L232" s="41"/>
      <c r="M232" s="214" t="s">
        <v>1</v>
      </c>
      <c r="N232" s="215" t="s">
        <v>39</v>
      </c>
      <c r="O232" s="88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18" t="s">
        <v>128</v>
      </c>
      <c r="AT232" s="218" t="s">
        <v>124</v>
      </c>
      <c r="AU232" s="218" t="s">
        <v>82</v>
      </c>
      <c r="AY232" s="14" t="s">
        <v>123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4" t="s">
        <v>82</v>
      </c>
      <c r="BK232" s="219">
        <f>ROUND(I232*H232,2)</f>
        <v>0</v>
      </c>
      <c r="BL232" s="14" t="s">
        <v>128</v>
      </c>
      <c r="BM232" s="218" t="s">
        <v>330</v>
      </c>
    </row>
    <row r="233" s="2" customFormat="1">
      <c r="A233" s="35"/>
      <c r="B233" s="36"/>
      <c r="C233" s="37"/>
      <c r="D233" s="220" t="s">
        <v>129</v>
      </c>
      <c r="E233" s="37"/>
      <c r="F233" s="221" t="s">
        <v>272</v>
      </c>
      <c r="G233" s="37"/>
      <c r="H233" s="37"/>
      <c r="I233" s="222"/>
      <c r="J233" s="37"/>
      <c r="K233" s="37"/>
      <c r="L233" s="41"/>
      <c r="M233" s="223"/>
      <c r="N233" s="224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129</v>
      </c>
      <c r="AU233" s="14" t="s">
        <v>82</v>
      </c>
    </row>
    <row r="234" s="2" customFormat="1" ht="24.15" customHeight="1">
      <c r="A234" s="35"/>
      <c r="B234" s="36"/>
      <c r="C234" s="207" t="s">
        <v>331</v>
      </c>
      <c r="D234" s="207" t="s">
        <v>124</v>
      </c>
      <c r="E234" s="208" t="s">
        <v>307</v>
      </c>
      <c r="F234" s="209" t="s">
        <v>275</v>
      </c>
      <c r="G234" s="210" t="s">
        <v>127</v>
      </c>
      <c r="H234" s="211">
        <v>1</v>
      </c>
      <c r="I234" s="212"/>
      <c r="J234" s="213">
        <f>ROUND(I234*H234,2)</f>
        <v>0</v>
      </c>
      <c r="K234" s="209" t="s">
        <v>1</v>
      </c>
      <c r="L234" s="41"/>
      <c r="M234" s="214" t="s">
        <v>1</v>
      </c>
      <c r="N234" s="215" t="s">
        <v>39</v>
      </c>
      <c r="O234" s="88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18" t="s">
        <v>128</v>
      </c>
      <c r="AT234" s="218" t="s">
        <v>124</v>
      </c>
      <c r="AU234" s="218" t="s">
        <v>82</v>
      </c>
      <c r="AY234" s="14" t="s">
        <v>123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4" t="s">
        <v>82</v>
      </c>
      <c r="BK234" s="219">
        <f>ROUND(I234*H234,2)</f>
        <v>0</v>
      </c>
      <c r="BL234" s="14" t="s">
        <v>128</v>
      </c>
      <c r="BM234" s="218" t="s">
        <v>332</v>
      </c>
    </row>
    <row r="235" s="2" customFormat="1">
      <c r="A235" s="35"/>
      <c r="B235" s="36"/>
      <c r="C235" s="37"/>
      <c r="D235" s="220" t="s">
        <v>129</v>
      </c>
      <c r="E235" s="37"/>
      <c r="F235" s="221" t="s">
        <v>275</v>
      </c>
      <c r="G235" s="37"/>
      <c r="H235" s="37"/>
      <c r="I235" s="222"/>
      <c r="J235" s="37"/>
      <c r="K235" s="37"/>
      <c r="L235" s="41"/>
      <c r="M235" s="223"/>
      <c r="N235" s="224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129</v>
      </c>
      <c r="AU235" s="14" t="s">
        <v>82</v>
      </c>
    </row>
    <row r="236" s="2" customFormat="1" ht="16.5" customHeight="1">
      <c r="A236" s="35"/>
      <c r="B236" s="36"/>
      <c r="C236" s="207" t="s">
        <v>273</v>
      </c>
      <c r="D236" s="207" t="s">
        <v>124</v>
      </c>
      <c r="E236" s="208" t="s">
        <v>309</v>
      </c>
      <c r="F236" s="209" t="s">
        <v>279</v>
      </c>
      <c r="G236" s="210" t="s">
        <v>127</v>
      </c>
      <c r="H236" s="211">
        <v>12</v>
      </c>
      <c r="I236" s="212"/>
      <c r="J236" s="213">
        <f>ROUND(I236*H236,2)</f>
        <v>0</v>
      </c>
      <c r="K236" s="209" t="s">
        <v>1</v>
      </c>
      <c r="L236" s="41"/>
      <c r="M236" s="214" t="s">
        <v>1</v>
      </c>
      <c r="N236" s="215" t="s">
        <v>39</v>
      </c>
      <c r="O236" s="88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18" t="s">
        <v>128</v>
      </c>
      <c r="AT236" s="218" t="s">
        <v>124</v>
      </c>
      <c r="AU236" s="218" t="s">
        <v>82</v>
      </c>
      <c r="AY236" s="14" t="s">
        <v>123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14" t="s">
        <v>82</v>
      </c>
      <c r="BK236" s="219">
        <f>ROUND(I236*H236,2)</f>
        <v>0</v>
      </c>
      <c r="BL236" s="14" t="s">
        <v>128</v>
      </c>
      <c r="BM236" s="218" t="s">
        <v>333</v>
      </c>
    </row>
    <row r="237" s="2" customFormat="1">
      <c r="A237" s="35"/>
      <c r="B237" s="36"/>
      <c r="C237" s="37"/>
      <c r="D237" s="220" t="s">
        <v>129</v>
      </c>
      <c r="E237" s="37"/>
      <c r="F237" s="221" t="s">
        <v>279</v>
      </c>
      <c r="G237" s="37"/>
      <c r="H237" s="37"/>
      <c r="I237" s="222"/>
      <c r="J237" s="37"/>
      <c r="K237" s="37"/>
      <c r="L237" s="41"/>
      <c r="M237" s="223"/>
      <c r="N237" s="224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129</v>
      </c>
      <c r="AU237" s="14" t="s">
        <v>82</v>
      </c>
    </row>
    <row r="238" s="2" customFormat="1" ht="16.5" customHeight="1">
      <c r="A238" s="35"/>
      <c r="B238" s="36"/>
      <c r="C238" s="207" t="s">
        <v>334</v>
      </c>
      <c r="D238" s="207" t="s">
        <v>124</v>
      </c>
      <c r="E238" s="208" t="s">
        <v>312</v>
      </c>
      <c r="F238" s="209" t="s">
        <v>282</v>
      </c>
      <c r="G238" s="210" t="s">
        <v>127</v>
      </c>
      <c r="H238" s="211">
        <v>10</v>
      </c>
      <c r="I238" s="212"/>
      <c r="J238" s="213">
        <f>ROUND(I238*H238,2)</f>
        <v>0</v>
      </c>
      <c r="K238" s="209" t="s">
        <v>1</v>
      </c>
      <c r="L238" s="41"/>
      <c r="M238" s="214" t="s">
        <v>1</v>
      </c>
      <c r="N238" s="215" t="s">
        <v>39</v>
      </c>
      <c r="O238" s="88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18" t="s">
        <v>128</v>
      </c>
      <c r="AT238" s="218" t="s">
        <v>124</v>
      </c>
      <c r="AU238" s="218" t="s">
        <v>82</v>
      </c>
      <c r="AY238" s="14" t="s">
        <v>123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14" t="s">
        <v>82</v>
      </c>
      <c r="BK238" s="219">
        <f>ROUND(I238*H238,2)</f>
        <v>0</v>
      </c>
      <c r="BL238" s="14" t="s">
        <v>128</v>
      </c>
      <c r="BM238" s="218" t="s">
        <v>130</v>
      </c>
    </row>
    <row r="239" s="2" customFormat="1">
      <c r="A239" s="35"/>
      <c r="B239" s="36"/>
      <c r="C239" s="37"/>
      <c r="D239" s="220" t="s">
        <v>129</v>
      </c>
      <c r="E239" s="37"/>
      <c r="F239" s="221" t="s">
        <v>282</v>
      </c>
      <c r="G239" s="37"/>
      <c r="H239" s="37"/>
      <c r="I239" s="222"/>
      <c r="J239" s="37"/>
      <c r="K239" s="37"/>
      <c r="L239" s="41"/>
      <c r="M239" s="223"/>
      <c r="N239" s="224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129</v>
      </c>
      <c r="AU239" s="14" t="s">
        <v>82</v>
      </c>
    </row>
    <row r="240" s="2" customFormat="1" ht="24.15" customHeight="1">
      <c r="A240" s="35"/>
      <c r="B240" s="36"/>
      <c r="C240" s="207" t="s">
        <v>276</v>
      </c>
      <c r="D240" s="207" t="s">
        <v>124</v>
      </c>
      <c r="E240" s="208" t="s">
        <v>314</v>
      </c>
      <c r="F240" s="209" t="s">
        <v>286</v>
      </c>
      <c r="G240" s="210" t="s">
        <v>127</v>
      </c>
      <c r="H240" s="211">
        <v>1</v>
      </c>
      <c r="I240" s="212"/>
      <c r="J240" s="213">
        <f>ROUND(I240*H240,2)</f>
        <v>0</v>
      </c>
      <c r="K240" s="209" t="s">
        <v>1</v>
      </c>
      <c r="L240" s="41"/>
      <c r="M240" s="214" t="s">
        <v>1</v>
      </c>
      <c r="N240" s="215" t="s">
        <v>39</v>
      </c>
      <c r="O240" s="88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8" t="s">
        <v>128</v>
      </c>
      <c r="AT240" s="218" t="s">
        <v>124</v>
      </c>
      <c r="AU240" s="218" t="s">
        <v>82</v>
      </c>
      <c r="AY240" s="14" t="s">
        <v>123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14" t="s">
        <v>82</v>
      </c>
      <c r="BK240" s="219">
        <f>ROUND(I240*H240,2)</f>
        <v>0</v>
      </c>
      <c r="BL240" s="14" t="s">
        <v>128</v>
      </c>
      <c r="BM240" s="218" t="s">
        <v>136</v>
      </c>
    </row>
    <row r="241" s="2" customFormat="1">
      <c r="A241" s="35"/>
      <c r="B241" s="36"/>
      <c r="C241" s="37"/>
      <c r="D241" s="220" t="s">
        <v>129</v>
      </c>
      <c r="E241" s="37"/>
      <c r="F241" s="221" t="s">
        <v>286</v>
      </c>
      <c r="G241" s="37"/>
      <c r="H241" s="37"/>
      <c r="I241" s="222"/>
      <c r="J241" s="37"/>
      <c r="K241" s="37"/>
      <c r="L241" s="41"/>
      <c r="M241" s="223"/>
      <c r="N241" s="224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129</v>
      </c>
      <c r="AU241" s="14" t="s">
        <v>82</v>
      </c>
    </row>
    <row r="242" s="2" customFormat="1">
      <c r="A242" s="35"/>
      <c r="B242" s="36"/>
      <c r="C242" s="37"/>
      <c r="D242" s="220" t="s">
        <v>227</v>
      </c>
      <c r="E242" s="37"/>
      <c r="F242" s="229" t="s">
        <v>335</v>
      </c>
      <c r="G242" s="37"/>
      <c r="H242" s="37"/>
      <c r="I242" s="222"/>
      <c r="J242" s="37"/>
      <c r="K242" s="37"/>
      <c r="L242" s="41"/>
      <c r="M242" s="223"/>
      <c r="N242" s="224"/>
      <c r="O242" s="88"/>
      <c r="P242" s="88"/>
      <c r="Q242" s="88"/>
      <c r="R242" s="88"/>
      <c r="S242" s="88"/>
      <c r="T242" s="89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4" t="s">
        <v>227</v>
      </c>
      <c r="AU242" s="14" t="s">
        <v>82</v>
      </c>
    </row>
    <row r="243" s="2" customFormat="1" ht="24.15" customHeight="1">
      <c r="A243" s="35"/>
      <c r="B243" s="36"/>
      <c r="C243" s="207" t="s">
        <v>336</v>
      </c>
      <c r="D243" s="207" t="s">
        <v>124</v>
      </c>
      <c r="E243" s="208" t="s">
        <v>337</v>
      </c>
      <c r="F243" s="209" t="s">
        <v>338</v>
      </c>
      <c r="G243" s="210" t="s">
        <v>127</v>
      </c>
      <c r="H243" s="211">
        <v>1</v>
      </c>
      <c r="I243" s="212"/>
      <c r="J243" s="213">
        <f>ROUND(I243*H243,2)</f>
        <v>0</v>
      </c>
      <c r="K243" s="209" t="s">
        <v>1</v>
      </c>
      <c r="L243" s="41"/>
      <c r="M243" s="214" t="s">
        <v>1</v>
      </c>
      <c r="N243" s="215" t="s">
        <v>39</v>
      </c>
      <c r="O243" s="88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18" t="s">
        <v>128</v>
      </c>
      <c r="AT243" s="218" t="s">
        <v>124</v>
      </c>
      <c r="AU243" s="218" t="s">
        <v>82</v>
      </c>
      <c r="AY243" s="14" t="s">
        <v>123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14" t="s">
        <v>82</v>
      </c>
      <c r="BK243" s="219">
        <f>ROUND(I243*H243,2)</f>
        <v>0</v>
      </c>
      <c r="BL243" s="14" t="s">
        <v>128</v>
      </c>
      <c r="BM243" s="218" t="s">
        <v>143</v>
      </c>
    </row>
    <row r="244" s="2" customFormat="1">
      <c r="A244" s="35"/>
      <c r="B244" s="36"/>
      <c r="C244" s="37"/>
      <c r="D244" s="220" t="s">
        <v>129</v>
      </c>
      <c r="E244" s="37"/>
      <c r="F244" s="221" t="s">
        <v>338</v>
      </c>
      <c r="G244" s="37"/>
      <c r="H244" s="37"/>
      <c r="I244" s="222"/>
      <c r="J244" s="37"/>
      <c r="K244" s="37"/>
      <c r="L244" s="41"/>
      <c r="M244" s="223"/>
      <c r="N244" s="224"/>
      <c r="O244" s="88"/>
      <c r="P244" s="88"/>
      <c r="Q244" s="88"/>
      <c r="R244" s="88"/>
      <c r="S244" s="88"/>
      <c r="T244" s="89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4" t="s">
        <v>129</v>
      </c>
      <c r="AU244" s="14" t="s">
        <v>82</v>
      </c>
    </row>
    <row r="245" s="2" customFormat="1" ht="21.75" customHeight="1">
      <c r="A245" s="35"/>
      <c r="B245" s="36"/>
      <c r="C245" s="207" t="s">
        <v>280</v>
      </c>
      <c r="D245" s="207" t="s">
        <v>124</v>
      </c>
      <c r="E245" s="208" t="s">
        <v>339</v>
      </c>
      <c r="F245" s="209" t="s">
        <v>340</v>
      </c>
      <c r="G245" s="210" t="s">
        <v>127</v>
      </c>
      <c r="H245" s="211">
        <v>1</v>
      </c>
      <c r="I245" s="212"/>
      <c r="J245" s="213">
        <f>ROUND(I245*H245,2)</f>
        <v>0</v>
      </c>
      <c r="K245" s="209" t="s">
        <v>1</v>
      </c>
      <c r="L245" s="41"/>
      <c r="M245" s="214" t="s">
        <v>1</v>
      </c>
      <c r="N245" s="215" t="s">
        <v>39</v>
      </c>
      <c r="O245" s="88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18" t="s">
        <v>128</v>
      </c>
      <c r="AT245" s="218" t="s">
        <v>124</v>
      </c>
      <c r="AU245" s="218" t="s">
        <v>82</v>
      </c>
      <c r="AY245" s="14" t="s">
        <v>123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14" t="s">
        <v>82</v>
      </c>
      <c r="BK245" s="219">
        <f>ROUND(I245*H245,2)</f>
        <v>0</v>
      </c>
      <c r="BL245" s="14" t="s">
        <v>128</v>
      </c>
      <c r="BM245" s="218" t="s">
        <v>149</v>
      </c>
    </row>
    <row r="246" s="2" customFormat="1">
      <c r="A246" s="35"/>
      <c r="B246" s="36"/>
      <c r="C246" s="37"/>
      <c r="D246" s="220" t="s">
        <v>129</v>
      </c>
      <c r="E246" s="37"/>
      <c r="F246" s="221" t="s">
        <v>340</v>
      </c>
      <c r="G246" s="37"/>
      <c r="H246" s="37"/>
      <c r="I246" s="222"/>
      <c r="J246" s="37"/>
      <c r="K246" s="37"/>
      <c r="L246" s="41"/>
      <c r="M246" s="223"/>
      <c r="N246" s="224"/>
      <c r="O246" s="88"/>
      <c r="P246" s="88"/>
      <c r="Q246" s="88"/>
      <c r="R246" s="88"/>
      <c r="S246" s="88"/>
      <c r="T246" s="89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4" t="s">
        <v>129</v>
      </c>
      <c r="AU246" s="14" t="s">
        <v>82</v>
      </c>
    </row>
    <row r="247" s="2" customFormat="1" ht="16.5" customHeight="1">
      <c r="A247" s="35"/>
      <c r="B247" s="36"/>
      <c r="C247" s="207" t="s">
        <v>341</v>
      </c>
      <c r="D247" s="207" t="s">
        <v>124</v>
      </c>
      <c r="E247" s="208" t="s">
        <v>342</v>
      </c>
      <c r="F247" s="209" t="s">
        <v>343</v>
      </c>
      <c r="G247" s="210" t="s">
        <v>127</v>
      </c>
      <c r="H247" s="211">
        <v>3</v>
      </c>
      <c r="I247" s="212"/>
      <c r="J247" s="213">
        <f>ROUND(I247*H247,2)</f>
        <v>0</v>
      </c>
      <c r="K247" s="209" t="s">
        <v>1</v>
      </c>
      <c r="L247" s="41"/>
      <c r="M247" s="214" t="s">
        <v>1</v>
      </c>
      <c r="N247" s="215" t="s">
        <v>39</v>
      </c>
      <c r="O247" s="88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18" t="s">
        <v>128</v>
      </c>
      <c r="AT247" s="218" t="s">
        <v>124</v>
      </c>
      <c r="AU247" s="218" t="s">
        <v>82</v>
      </c>
      <c r="AY247" s="14" t="s">
        <v>123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14" t="s">
        <v>82</v>
      </c>
      <c r="BK247" s="219">
        <f>ROUND(I247*H247,2)</f>
        <v>0</v>
      </c>
      <c r="BL247" s="14" t="s">
        <v>128</v>
      </c>
      <c r="BM247" s="218" t="s">
        <v>156</v>
      </c>
    </row>
    <row r="248" s="2" customFormat="1">
      <c r="A248" s="35"/>
      <c r="B248" s="36"/>
      <c r="C248" s="37"/>
      <c r="D248" s="220" t="s">
        <v>129</v>
      </c>
      <c r="E248" s="37"/>
      <c r="F248" s="221" t="s">
        <v>343</v>
      </c>
      <c r="G248" s="37"/>
      <c r="H248" s="37"/>
      <c r="I248" s="222"/>
      <c r="J248" s="37"/>
      <c r="K248" s="37"/>
      <c r="L248" s="41"/>
      <c r="M248" s="223"/>
      <c r="N248" s="224"/>
      <c r="O248" s="88"/>
      <c r="P248" s="88"/>
      <c r="Q248" s="88"/>
      <c r="R248" s="88"/>
      <c r="S248" s="88"/>
      <c r="T248" s="89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4" t="s">
        <v>129</v>
      </c>
      <c r="AU248" s="14" t="s">
        <v>82</v>
      </c>
    </row>
    <row r="249" s="2" customFormat="1" ht="21.75" customHeight="1">
      <c r="A249" s="35"/>
      <c r="B249" s="36"/>
      <c r="C249" s="207" t="s">
        <v>283</v>
      </c>
      <c r="D249" s="207" t="s">
        <v>124</v>
      </c>
      <c r="E249" s="208" t="s">
        <v>344</v>
      </c>
      <c r="F249" s="209" t="s">
        <v>345</v>
      </c>
      <c r="G249" s="210" t="s">
        <v>127</v>
      </c>
      <c r="H249" s="211">
        <v>1</v>
      </c>
      <c r="I249" s="212"/>
      <c r="J249" s="213">
        <f>ROUND(I249*H249,2)</f>
        <v>0</v>
      </c>
      <c r="K249" s="209" t="s">
        <v>1</v>
      </c>
      <c r="L249" s="41"/>
      <c r="M249" s="214" t="s">
        <v>1</v>
      </c>
      <c r="N249" s="215" t="s">
        <v>39</v>
      </c>
      <c r="O249" s="88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18" t="s">
        <v>128</v>
      </c>
      <c r="AT249" s="218" t="s">
        <v>124</v>
      </c>
      <c r="AU249" s="218" t="s">
        <v>82</v>
      </c>
      <c r="AY249" s="14" t="s">
        <v>123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4" t="s">
        <v>82</v>
      </c>
      <c r="BK249" s="219">
        <f>ROUND(I249*H249,2)</f>
        <v>0</v>
      </c>
      <c r="BL249" s="14" t="s">
        <v>128</v>
      </c>
      <c r="BM249" s="218" t="s">
        <v>164</v>
      </c>
    </row>
    <row r="250" s="2" customFormat="1">
      <c r="A250" s="35"/>
      <c r="B250" s="36"/>
      <c r="C250" s="37"/>
      <c r="D250" s="220" t="s">
        <v>129</v>
      </c>
      <c r="E250" s="37"/>
      <c r="F250" s="221" t="s">
        <v>345</v>
      </c>
      <c r="G250" s="37"/>
      <c r="H250" s="37"/>
      <c r="I250" s="222"/>
      <c r="J250" s="37"/>
      <c r="K250" s="37"/>
      <c r="L250" s="41"/>
      <c r="M250" s="223"/>
      <c r="N250" s="224"/>
      <c r="O250" s="88"/>
      <c r="P250" s="88"/>
      <c r="Q250" s="88"/>
      <c r="R250" s="88"/>
      <c r="S250" s="88"/>
      <c r="T250" s="89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4" t="s">
        <v>129</v>
      </c>
      <c r="AU250" s="14" t="s">
        <v>82</v>
      </c>
    </row>
    <row r="251" s="2" customFormat="1" ht="21.75" customHeight="1">
      <c r="A251" s="35"/>
      <c r="B251" s="36"/>
      <c r="C251" s="207" t="s">
        <v>346</v>
      </c>
      <c r="D251" s="207" t="s">
        <v>124</v>
      </c>
      <c r="E251" s="208" t="s">
        <v>347</v>
      </c>
      <c r="F251" s="209" t="s">
        <v>348</v>
      </c>
      <c r="G251" s="210" t="s">
        <v>127</v>
      </c>
      <c r="H251" s="211">
        <v>1</v>
      </c>
      <c r="I251" s="212"/>
      <c r="J251" s="213">
        <f>ROUND(I251*H251,2)</f>
        <v>0</v>
      </c>
      <c r="K251" s="209" t="s">
        <v>1</v>
      </c>
      <c r="L251" s="41"/>
      <c r="M251" s="214" t="s">
        <v>1</v>
      </c>
      <c r="N251" s="215" t="s">
        <v>39</v>
      </c>
      <c r="O251" s="88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18" t="s">
        <v>128</v>
      </c>
      <c r="AT251" s="218" t="s">
        <v>124</v>
      </c>
      <c r="AU251" s="218" t="s">
        <v>82</v>
      </c>
      <c r="AY251" s="14" t="s">
        <v>123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14" t="s">
        <v>82</v>
      </c>
      <c r="BK251" s="219">
        <f>ROUND(I251*H251,2)</f>
        <v>0</v>
      </c>
      <c r="BL251" s="14" t="s">
        <v>128</v>
      </c>
      <c r="BM251" s="218" t="s">
        <v>171</v>
      </c>
    </row>
    <row r="252" s="2" customFormat="1">
      <c r="A252" s="35"/>
      <c r="B252" s="36"/>
      <c r="C252" s="37"/>
      <c r="D252" s="220" t="s">
        <v>129</v>
      </c>
      <c r="E252" s="37"/>
      <c r="F252" s="221" t="s">
        <v>348</v>
      </c>
      <c r="G252" s="37"/>
      <c r="H252" s="37"/>
      <c r="I252" s="222"/>
      <c r="J252" s="37"/>
      <c r="K252" s="37"/>
      <c r="L252" s="41"/>
      <c r="M252" s="223"/>
      <c r="N252" s="224"/>
      <c r="O252" s="88"/>
      <c r="P252" s="88"/>
      <c r="Q252" s="88"/>
      <c r="R252" s="88"/>
      <c r="S252" s="88"/>
      <c r="T252" s="89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4" t="s">
        <v>129</v>
      </c>
      <c r="AU252" s="14" t="s">
        <v>82</v>
      </c>
    </row>
    <row r="253" s="2" customFormat="1" ht="21.75" customHeight="1">
      <c r="A253" s="35"/>
      <c r="B253" s="36"/>
      <c r="C253" s="207" t="s">
        <v>287</v>
      </c>
      <c r="D253" s="207" t="s">
        <v>124</v>
      </c>
      <c r="E253" s="208" t="s">
        <v>349</v>
      </c>
      <c r="F253" s="209" t="s">
        <v>350</v>
      </c>
      <c r="G253" s="210" t="s">
        <v>127</v>
      </c>
      <c r="H253" s="211">
        <v>2</v>
      </c>
      <c r="I253" s="212"/>
      <c r="J253" s="213">
        <f>ROUND(I253*H253,2)</f>
        <v>0</v>
      </c>
      <c r="K253" s="209" t="s">
        <v>1</v>
      </c>
      <c r="L253" s="41"/>
      <c r="M253" s="214" t="s">
        <v>1</v>
      </c>
      <c r="N253" s="215" t="s">
        <v>39</v>
      </c>
      <c r="O253" s="88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18" t="s">
        <v>128</v>
      </c>
      <c r="AT253" s="218" t="s">
        <v>124</v>
      </c>
      <c r="AU253" s="218" t="s">
        <v>82</v>
      </c>
      <c r="AY253" s="14" t="s">
        <v>123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14" t="s">
        <v>82</v>
      </c>
      <c r="BK253" s="219">
        <f>ROUND(I253*H253,2)</f>
        <v>0</v>
      </c>
      <c r="BL253" s="14" t="s">
        <v>128</v>
      </c>
      <c r="BM253" s="218" t="s">
        <v>351</v>
      </c>
    </row>
    <row r="254" s="2" customFormat="1">
      <c r="A254" s="35"/>
      <c r="B254" s="36"/>
      <c r="C254" s="37"/>
      <c r="D254" s="220" t="s">
        <v>129</v>
      </c>
      <c r="E254" s="37"/>
      <c r="F254" s="221" t="s">
        <v>350</v>
      </c>
      <c r="G254" s="37"/>
      <c r="H254" s="37"/>
      <c r="I254" s="222"/>
      <c r="J254" s="37"/>
      <c r="K254" s="37"/>
      <c r="L254" s="41"/>
      <c r="M254" s="223"/>
      <c r="N254" s="224"/>
      <c r="O254" s="88"/>
      <c r="P254" s="88"/>
      <c r="Q254" s="88"/>
      <c r="R254" s="88"/>
      <c r="S254" s="88"/>
      <c r="T254" s="89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4" t="s">
        <v>129</v>
      </c>
      <c r="AU254" s="14" t="s">
        <v>82</v>
      </c>
    </row>
    <row r="255" s="2" customFormat="1" ht="24.15" customHeight="1">
      <c r="A255" s="35"/>
      <c r="B255" s="36"/>
      <c r="C255" s="207" t="s">
        <v>352</v>
      </c>
      <c r="D255" s="207" t="s">
        <v>124</v>
      </c>
      <c r="E255" s="208" t="s">
        <v>353</v>
      </c>
      <c r="F255" s="209" t="s">
        <v>354</v>
      </c>
      <c r="G255" s="210" t="s">
        <v>127</v>
      </c>
      <c r="H255" s="211">
        <v>1</v>
      </c>
      <c r="I255" s="212"/>
      <c r="J255" s="213">
        <f>ROUND(I255*H255,2)</f>
        <v>0</v>
      </c>
      <c r="K255" s="209" t="s">
        <v>1</v>
      </c>
      <c r="L255" s="41"/>
      <c r="M255" s="214" t="s">
        <v>1</v>
      </c>
      <c r="N255" s="215" t="s">
        <v>39</v>
      </c>
      <c r="O255" s="88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18" t="s">
        <v>128</v>
      </c>
      <c r="AT255" s="218" t="s">
        <v>124</v>
      </c>
      <c r="AU255" s="218" t="s">
        <v>82</v>
      </c>
      <c r="AY255" s="14" t="s">
        <v>123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14" t="s">
        <v>82</v>
      </c>
      <c r="BK255" s="219">
        <f>ROUND(I255*H255,2)</f>
        <v>0</v>
      </c>
      <c r="BL255" s="14" t="s">
        <v>128</v>
      </c>
      <c r="BM255" s="218" t="s">
        <v>355</v>
      </c>
    </row>
    <row r="256" s="2" customFormat="1">
      <c r="A256" s="35"/>
      <c r="B256" s="36"/>
      <c r="C256" s="37"/>
      <c r="D256" s="220" t="s">
        <v>129</v>
      </c>
      <c r="E256" s="37"/>
      <c r="F256" s="221" t="s">
        <v>354</v>
      </c>
      <c r="G256" s="37"/>
      <c r="H256" s="37"/>
      <c r="I256" s="222"/>
      <c r="J256" s="37"/>
      <c r="K256" s="37"/>
      <c r="L256" s="41"/>
      <c r="M256" s="223"/>
      <c r="N256" s="224"/>
      <c r="O256" s="88"/>
      <c r="P256" s="88"/>
      <c r="Q256" s="88"/>
      <c r="R256" s="88"/>
      <c r="S256" s="88"/>
      <c r="T256" s="89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4" t="s">
        <v>129</v>
      </c>
      <c r="AU256" s="14" t="s">
        <v>82</v>
      </c>
    </row>
    <row r="257" s="2" customFormat="1" ht="24.15" customHeight="1">
      <c r="A257" s="35"/>
      <c r="B257" s="36"/>
      <c r="C257" s="207" t="s">
        <v>290</v>
      </c>
      <c r="D257" s="207" t="s">
        <v>124</v>
      </c>
      <c r="E257" s="208" t="s">
        <v>356</v>
      </c>
      <c r="F257" s="209" t="s">
        <v>357</v>
      </c>
      <c r="G257" s="210" t="s">
        <v>127</v>
      </c>
      <c r="H257" s="211">
        <v>1</v>
      </c>
      <c r="I257" s="212"/>
      <c r="J257" s="213">
        <f>ROUND(I257*H257,2)</f>
        <v>0</v>
      </c>
      <c r="K257" s="209" t="s">
        <v>1</v>
      </c>
      <c r="L257" s="41"/>
      <c r="M257" s="214" t="s">
        <v>1</v>
      </c>
      <c r="N257" s="215" t="s">
        <v>39</v>
      </c>
      <c r="O257" s="88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18" t="s">
        <v>128</v>
      </c>
      <c r="AT257" s="218" t="s">
        <v>124</v>
      </c>
      <c r="AU257" s="218" t="s">
        <v>82</v>
      </c>
      <c r="AY257" s="14" t="s">
        <v>123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14" t="s">
        <v>82</v>
      </c>
      <c r="BK257" s="219">
        <f>ROUND(I257*H257,2)</f>
        <v>0</v>
      </c>
      <c r="BL257" s="14" t="s">
        <v>128</v>
      </c>
      <c r="BM257" s="218" t="s">
        <v>358</v>
      </c>
    </row>
    <row r="258" s="2" customFormat="1">
      <c r="A258" s="35"/>
      <c r="B258" s="36"/>
      <c r="C258" s="37"/>
      <c r="D258" s="220" t="s">
        <v>129</v>
      </c>
      <c r="E258" s="37"/>
      <c r="F258" s="221" t="s">
        <v>357</v>
      </c>
      <c r="G258" s="37"/>
      <c r="H258" s="37"/>
      <c r="I258" s="222"/>
      <c r="J258" s="37"/>
      <c r="K258" s="37"/>
      <c r="L258" s="41"/>
      <c r="M258" s="223"/>
      <c r="N258" s="224"/>
      <c r="O258" s="88"/>
      <c r="P258" s="88"/>
      <c r="Q258" s="88"/>
      <c r="R258" s="88"/>
      <c r="S258" s="88"/>
      <c r="T258" s="89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4" t="s">
        <v>129</v>
      </c>
      <c r="AU258" s="14" t="s">
        <v>82</v>
      </c>
    </row>
    <row r="259" s="2" customFormat="1" ht="24.15" customHeight="1">
      <c r="A259" s="35"/>
      <c r="B259" s="36"/>
      <c r="C259" s="207" t="s">
        <v>359</v>
      </c>
      <c r="D259" s="207" t="s">
        <v>124</v>
      </c>
      <c r="E259" s="208" t="s">
        <v>360</v>
      </c>
      <c r="F259" s="209" t="s">
        <v>361</v>
      </c>
      <c r="G259" s="210" t="s">
        <v>127</v>
      </c>
      <c r="H259" s="211">
        <v>1</v>
      </c>
      <c r="I259" s="212"/>
      <c r="J259" s="213">
        <f>ROUND(I259*H259,2)</f>
        <v>0</v>
      </c>
      <c r="K259" s="209" t="s">
        <v>1</v>
      </c>
      <c r="L259" s="41"/>
      <c r="M259" s="214" t="s">
        <v>1</v>
      </c>
      <c r="N259" s="215" t="s">
        <v>39</v>
      </c>
      <c r="O259" s="88"/>
      <c r="P259" s="216">
        <f>O259*H259</f>
        <v>0</v>
      </c>
      <c r="Q259" s="216">
        <v>0</v>
      </c>
      <c r="R259" s="216">
        <f>Q259*H259</f>
        <v>0</v>
      </c>
      <c r="S259" s="216">
        <v>0</v>
      </c>
      <c r="T259" s="21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18" t="s">
        <v>128</v>
      </c>
      <c r="AT259" s="218" t="s">
        <v>124</v>
      </c>
      <c r="AU259" s="218" t="s">
        <v>82</v>
      </c>
      <c r="AY259" s="14" t="s">
        <v>123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14" t="s">
        <v>82</v>
      </c>
      <c r="BK259" s="219">
        <f>ROUND(I259*H259,2)</f>
        <v>0</v>
      </c>
      <c r="BL259" s="14" t="s">
        <v>128</v>
      </c>
      <c r="BM259" s="218" t="s">
        <v>362</v>
      </c>
    </row>
    <row r="260" s="2" customFormat="1">
      <c r="A260" s="35"/>
      <c r="B260" s="36"/>
      <c r="C260" s="37"/>
      <c r="D260" s="220" t="s">
        <v>129</v>
      </c>
      <c r="E260" s="37"/>
      <c r="F260" s="221" t="s">
        <v>361</v>
      </c>
      <c r="G260" s="37"/>
      <c r="H260" s="37"/>
      <c r="I260" s="222"/>
      <c r="J260" s="37"/>
      <c r="K260" s="37"/>
      <c r="L260" s="41"/>
      <c r="M260" s="223"/>
      <c r="N260" s="224"/>
      <c r="O260" s="88"/>
      <c r="P260" s="88"/>
      <c r="Q260" s="88"/>
      <c r="R260" s="88"/>
      <c r="S260" s="88"/>
      <c r="T260" s="89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4" t="s">
        <v>129</v>
      </c>
      <c r="AU260" s="14" t="s">
        <v>82</v>
      </c>
    </row>
    <row r="261" s="2" customFormat="1" ht="24.15" customHeight="1">
      <c r="A261" s="35"/>
      <c r="B261" s="36"/>
      <c r="C261" s="207" t="s">
        <v>293</v>
      </c>
      <c r="D261" s="207" t="s">
        <v>124</v>
      </c>
      <c r="E261" s="208" t="s">
        <v>363</v>
      </c>
      <c r="F261" s="209" t="s">
        <v>364</v>
      </c>
      <c r="G261" s="210" t="s">
        <v>127</v>
      </c>
      <c r="H261" s="211">
        <v>2</v>
      </c>
      <c r="I261" s="212"/>
      <c r="J261" s="213">
        <f>ROUND(I261*H261,2)</f>
        <v>0</v>
      </c>
      <c r="K261" s="209" t="s">
        <v>1</v>
      </c>
      <c r="L261" s="41"/>
      <c r="M261" s="214" t="s">
        <v>1</v>
      </c>
      <c r="N261" s="215" t="s">
        <v>39</v>
      </c>
      <c r="O261" s="88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18" t="s">
        <v>128</v>
      </c>
      <c r="AT261" s="218" t="s">
        <v>124</v>
      </c>
      <c r="AU261" s="218" t="s">
        <v>82</v>
      </c>
      <c r="AY261" s="14" t="s">
        <v>123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4" t="s">
        <v>82</v>
      </c>
      <c r="BK261" s="219">
        <f>ROUND(I261*H261,2)</f>
        <v>0</v>
      </c>
      <c r="BL261" s="14" t="s">
        <v>128</v>
      </c>
      <c r="BM261" s="218" t="s">
        <v>365</v>
      </c>
    </row>
    <row r="262" s="2" customFormat="1">
      <c r="A262" s="35"/>
      <c r="B262" s="36"/>
      <c r="C262" s="37"/>
      <c r="D262" s="220" t="s">
        <v>129</v>
      </c>
      <c r="E262" s="37"/>
      <c r="F262" s="221" t="s">
        <v>364</v>
      </c>
      <c r="G262" s="37"/>
      <c r="H262" s="37"/>
      <c r="I262" s="222"/>
      <c r="J262" s="37"/>
      <c r="K262" s="37"/>
      <c r="L262" s="41"/>
      <c r="M262" s="223"/>
      <c r="N262" s="224"/>
      <c r="O262" s="88"/>
      <c r="P262" s="88"/>
      <c r="Q262" s="88"/>
      <c r="R262" s="88"/>
      <c r="S262" s="88"/>
      <c r="T262" s="89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4" t="s">
        <v>129</v>
      </c>
      <c r="AU262" s="14" t="s">
        <v>82</v>
      </c>
    </row>
    <row r="263" s="2" customFormat="1" ht="24.15" customHeight="1">
      <c r="A263" s="35"/>
      <c r="B263" s="36"/>
      <c r="C263" s="207" t="s">
        <v>366</v>
      </c>
      <c r="D263" s="207" t="s">
        <v>124</v>
      </c>
      <c r="E263" s="208" t="s">
        <v>367</v>
      </c>
      <c r="F263" s="209" t="s">
        <v>368</v>
      </c>
      <c r="G263" s="210" t="s">
        <v>127</v>
      </c>
      <c r="H263" s="211">
        <v>1</v>
      </c>
      <c r="I263" s="212"/>
      <c r="J263" s="213">
        <f>ROUND(I263*H263,2)</f>
        <v>0</v>
      </c>
      <c r="K263" s="209" t="s">
        <v>1</v>
      </c>
      <c r="L263" s="41"/>
      <c r="M263" s="214" t="s">
        <v>1</v>
      </c>
      <c r="N263" s="215" t="s">
        <v>39</v>
      </c>
      <c r="O263" s="88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18" t="s">
        <v>128</v>
      </c>
      <c r="AT263" s="218" t="s">
        <v>124</v>
      </c>
      <c r="AU263" s="218" t="s">
        <v>82</v>
      </c>
      <c r="AY263" s="14" t="s">
        <v>123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14" t="s">
        <v>82</v>
      </c>
      <c r="BK263" s="219">
        <f>ROUND(I263*H263,2)</f>
        <v>0</v>
      </c>
      <c r="BL263" s="14" t="s">
        <v>128</v>
      </c>
      <c r="BM263" s="218" t="s">
        <v>369</v>
      </c>
    </row>
    <row r="264" s="2" customFormat="1">
      <c r="A264" s="35"/>
      <c r="B264" s="36"/>
      <c r="C264" s="37"/>
      <c r="D264" s="220" t="s">
        <v>129</v>
      </c>
      <c r="E264" s="37"/>
      <c r="F264" s="221" t="s">
        <v>368</v>
      </c>
      <c r="G264" s="37"/>
      <c r="H264" s="37"/>
      <c r="I264" s="222"/>
      <c r="J264" s="37"/>
      <c r="K264" s="37"/>
      <c r="L264" s="41"/>
      <c r="M264" s="223"/>
      <c r="N264" s="224"/>
      <c r="O264" s="88"/>
      <c r="P264" s="88"/>
      <c r="Q264" s="88"/>
      <c r="R264" s="88"/>
      <c r="S264" s="88"/>
      <c r="T264" s="89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4" t="s">
        <v>129</v>
      </c>
      <c r="AU264" s="14" t="s">
        <v>82</v>
      </c>
    </row>
    <row r="265" s="2" customFormat="1" ht="24.15" customHeight="1">
      <c r="A265" s="35"/>
      <c r="B265" s="36"/>
      <c r="C265" s="207" t="s">
        <v>295</v>
      </c>
      <c r="D265" s="207" t="s">
        <v>124</v>
      </c>
      <c r="E265" s="208" t="s">
        <v>370</v>
      </c>
      <c r="F265" s="209" t="s">
        <v>371</v>
      </c>
      <c r="G265" s="210" t="s">
        <v>127</v>
      </c>
      <c r="H265" s="211">
        <v>1</v>
      </c>
      <c r="I265" s="212"/>
      <c r="J265" s="213">
        <f>ROUND(I265*H265,2)</f>
        <v>0</v>
      </c>
      <c r="K265" s="209" t="s">
        <v>1</v>
      </c>
      <c r="L265" s="41"/>
      <c r="M265" s="214" t="s">
        <v>1</v>
      </c>
      <c r="N265" s="215" t="s">
        <v>39</v>
      </c>
      <c r="O265" s="88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18" t="s">
        <v>128</v>
      </c>
      <c r="AT265" s="218" t="s">
        <v>124</v>
      </c>
      <c r="AU265" s="218" t="s">
        <v>82</v>
      </c>
      <c r="AY265" s="14" t="s">
        <v>123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14" t="s">
        <v>82</v>
      </c>
      <c r="BK265" s="219">
        <f>ROUND(I265*H265,2)</f>
        <v>0</v>
      </c>
      <c r="BL265" s="14" t="s">
        <v>128</v>
      </c>
      <c r="BM265" s="218" t="s">
        <v>372</v>
      </c>
    </row>
    <row r="266" s="2" customFormat="1">
      <c r="A266" s="35"/>
      <c r="B266" s="36"/>
      <c r="C266" s="37"/>
      <c r="D266" s="220" t="s">
        <v>129</v>
      </c>
      <c r="E266" s="37"/>
      <c r="F266" s="221" t="s">
        <v>371</v>
      </c>
      <c r="G266" s="37"/>
      <c r="H266" s="37"/>
      <c r="I266" s="222"/>
      <c r="J266" s="37"/>
      <c r="K266" s="37"/>
      <c r="L266" s="41"/>
      <c r="M266" s="223"/>
      <c r="N266" s="224"/>
      <c r="O266" s="88"/>
      <c r="P266" s="88"/>
      <c r="Q266" s="88"/>
      <c r="R266" s="88"/>
      <c r="S266" s="88"/>
      <c r="T266" s="89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4" t="s">
        <v>129</v>
      </c>
      <c r="AU266" s="14" t="s">
        <v>82</v>
      </c>
    </row>
    <row r="267" s="2" customFormat="1" ht="16.5" customHeight="1">
      <c r="A267" s="35"/>
      <c r="B267" s="36"/>
      <c r="C267" s="207" t="s">
        <v>373</v>
      </c>
      <c r="D267" s="207" t="s">
        <v>124</v>
      </c>
      <c r="E267" s="208" t="s">
        <v>374</v>
      </c>
      <c r="F267" s="209" t="s">
        <v>375</v>
      </c>
      <c r="G267" s="210" t="s">
        <v>127</v>
      </c>
      <c r="H267" s="211">
        <v>4</v>
      </c>
      <c r="I267" s="212"/>
      <c r="J267" s="213">
        <f>ROUND(I267*H267,2)</f>
        <v>0</v>
      </c>
      <c r="K267" s="209" t="s">
        <v>1</v>
      </c>
      <c r="L267" s="41"/>
      <c r="M267" s="214" t="s">
        <v>1</v>
      </c>
      <c r="N267" s="215" t="s">
        <v>39</v>
      </c>
      <c r="O267" s="88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18" t="s">
        <v>128</v>
      </c>
      <c r="AT267" s="218" t="s">
        <v>124</v>
      </c>
      <c r="AU267" s="218" t="s">
        <v>82</v>
      </c>
      <c r="AY267" s="14" t="s">
        <v>123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14" t="s">
        <v>82</v>
      </c>
      <c r="BK267" s="219">
        <f>ROUND(I267*H267,2)</f>
        <v>0</v>
      </c>
      <c r="BL267" s="14" t="s">
        <v>128</v>
      </c>
      <c r="BM267" s="218" t="s">
        <v>376</v>
      </c>
    </row>
    <row r="268" s="2" customFormat="1">
      <c r="A268" s="35"/>
      <c r="B268" s="36"/>
      <c r="C268" s="37"/>
      <c r="D268" s="220" t="s">
        <v>129</v>
      </c>
      <c r="E268" s="37"/>
      <c r="F268" s="221" t="s">
        <v>375</v>
      </c>
      <c r="G268" s="37"/>
      <c r="H268" s="37"/>
      <c r="I268" s="222"/>
      <c r="J268" s="37"/>
      <c r="K268" s="37"/>
      <c r="L268" s="41"/>
      <c r="M268" s="223"/>
      <c r="N268" s="224"/>
      <c r="O268" s="88"/>
      <c r="P268" s="88"/>
      <c r="Q268" s="88"/>
      <c r="R268" s="88"/>
      <c r="S268" s="88"/>
      <c r="T268" s="89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4" t="s">
        <v>129</v>
      </c>
      <c r="AU268" s="14" t="s">
        <v>82</v>
      </c>
    </row>
    <row r="269" s="11" customFormat="1" ht="25.92" customHeight="1">
      <c r="A269" s="11"/>
      <c r="B269" s="193"/>
      <c r="C269" s="194"/>
      <c r="D269" s="195" t="s">
        <v>73</v>
      </c>
      <c r="E269" s="196" t="s">
        <v>198</v>
      </c>
      <c r="F269" s="196" t="s">
        <v>377</v>
      </c>
      <c r="G269" s="194"/>
      <c r="H269" s="194"/>
      <c r="I269" s="197"/>
      <c r="J269" s="198">
        <f>BK269</f>
        <v>0</v>
      </c>
      <c r="K269" s="194"/>
      <c r="L269" s="199"/>
      <c r="M269" s="200"/>
      <c r="N269" s="201"/>
      <c r="O269" s="201"/>
      <c r="P269" s="202">
        <f>SUM(P270:P319)</f>
        <v>0</v>
      </c>
      <c r="Q269" s="201"/>
      <c r="R269" s="202">
        <f>SUM(R270:R319)</f>
        <v>0</v>
      </c>
      <c r="S269" s="201"/>
      <c r="T269" s="203">
        <f>SUM(T270:T319)</f>
        <v>0</v>
      </c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R269" s="204" t="s">
        <v>82</v>
      </c>
      <c r="AT269" s="205" t="s">
        <v>73</v>
      </c>
      <c r="AU269" s="205" t="s">
        <v>74</v>
      </c>
      <c r="AY269" s="204" t="s">
        <v>123</v>
      </c>
      <c r="BK269" s="206">
        <f>SUM(BK270:BK319)</f>
        <v>0</v>
      </c>
    </row>
    <row r="270" s="2" customFormat="1" ht="37.8" customHeight="1">
      <c r="A270" s="35"/>
      <c r="B270" s="36"/>
      <c r="C270" s="207" t="s">
        <v>298</v>
      </c>
      <c r="D270" s="207" t="s">
        <v>124</v>
      </c>
      <c r="E270" s="208" t="s">
        <v>378</v>
      </c>
      <c r="F270" s="209" t="s">
        <v>379</v>
      </c>
      <c r="G270" s="210" t="s">
        <v>127</v>
      </c>
      <c r="H270" s="211">
        <v>3</v>
      </c>
      <c r="I270" s="212"/>
      <c r="J270" s="213">
        <f>ROUND(I270*H270,2)</f>
        <v>0</v>
      </c>
      <c r="K270" s="209" t="s">
        <v>1</v>
      </c>
      <c r="L270" s="41"/>
      <c r="M270" s="214" t="s">
        <v>1</v>
      </c>
      <c r="N270" s="215" t="s">
        <v>39</v>
      </c>
      <c r="O270" s="88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18" t="s">
        <v>128</v>
      </c>
      <c r="AT270" s="218" t="s">
        <v>124</v>
      </c>
      <c r="AU270" s="218" t="s">
        <v>82</v>
      </c>
      <c r="AY270" s="14" t="s">
        <v>123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4" t="s">
        <v>82</v>
      </c>
      <c r="BK270" s="219">
        <f>ROUND(I270*H270,2)</f>
        <v>0</v>
      </c>
      <c r="BL270" s="14" t="s">
        <v>128</v>
      </c>
      <c r="BM270" s="218" t="s">
        <v>380</v>
      </c>
    </row>
    <row r="271" s="2" customFormat="1">
      <c r="A271" s="35"/>
      <c r="B271" s="36"/>
      <c r="C271" s="37"/>
      <c r="D271" s="220" t="s">
        <v>129</v>
      </c>
      <c r="E271" s="37"/>
      <c r="F271" s="221" t="s">
        <v>379</v>
      </c>
      <c r="G271" s="37"/>
      <c r="H271" s="37"/>
      <c r="I271" s="222"/>
      <c r="J271" s="37"/>
      <c r="K271" s="37"/>
      <c r="L271" s="41"/>
      <c r="M271" s="223"/>
      <c r="N271" s="224"/>
      <c r="O271" s="88"/>
      <c r="P271" s="88"/>
      <c r="Q271" s="88"/>
      <c r="R271" s="88"/>
      <c r="S271" s="88"/>
      <c r="T271" s="89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4" t="s">
        <v>129</v>
      </c>
      <c r="AU271" s="14" t="s">
        <v>82</v>
      </c>
    </row>
    <row r="272" s="2" customFormat="1" ht="16.5" customHeight="1">
      <c r="A272" s="35"/>
      <c r="B272" s="36"/>
      <c r="C272" s="207" t="s">
        <v>381</v>
      </c>
      <c r="D272" s="207" t="s">
        <v>124</v>
      </c>
      <c r="E272" s="208" t="s">
        <v>382</v>
      </c>
      <c r="F272" s="209" t="s">
        <v>383</v>
      </c>
      <c r="G272" s="210" t="s">
        <v>127</v>
      </c>
      <c r="H272" s="211">
        <v>2</v>
      </c>
      <c r="I272" s="212"/>
      <c r="J272" s="213">
        <f>ROUND(I272*H272,2)</f>
        <v>0</v>
      </c>
      <c r="K272" s="209" t="s">
        <v>1</v>
      </c>
      <c r="L272" s="41"/>
      <c r="M272" s="214" t="s">
        <v>1</v>
      </c>
      <c r="N272" s="215" t="s">
        <v>39</v>
      </c>
      <c r="O272" s="88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18" t="s">
        <v>128</v>
      </c>
      <c r="AT272" s="218" t="s">
        <v>124</v>
      </c>
      <c r="AU272" s="218" t="s">
        <v>82</v>
      </c>
      <c r="AY272" s="14" t="s">
        <v>123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14" t="s">
        <v>82</v>
      </c>
      <c r="BK272" s="219">
        <f>ROUND(I272*H272,2)</f>
        <v>0</v>
      </c>
      <c r="BL272" s="14" t="s">
        <v>128</v>
      </c>
      <c r="BM272" s="218" t="s">
        <v>384</v>
      </c>
    </row>
    <row r="273" s="2" customFormat="1">
      <c r="A273" s="35"/>
      <c r="B273" s="36"/>
      <c r="C273" s="37"/>
      <c r="D273" s="220" t="s">
        <v>129</v>
      </c>
      <c r="E273" s="37"/>
      <c r="F273" s="221" t="s">
        <v>383</v>
      </c>
      <c r="G273" s="37"/>
      <c r="H273" s="37"/>
      <c r="I273" s="222"/>
      <c r="J273" s="37"/>
      <c r="K273" s="37"/>
      <c r="L273" s="41"/>
      <c r="M273" s="223"/>
      <c r="N273" s="224"/>
      <c r="O273" s="88"/>
      <c r="P273" s="88"/>
      <c r="Q273" s="88"/>
      <c r="R273" s="88"/>
      <c r="S273" s="88"/>
      <c r="T273" s="89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4" t="s">
        <v>129</v>
      </c>
      <c r="AU273" s="14" t="s">
        <v>82</v>
      </c>
    </row>
    <row r="274" s="2" customFormat="1" ht="16.5" customHeight="1">
      <c r="A274" s="35"/>
      <c r="B274" s="36"/>
      <c r="C274" s="207" t="s">
        <v>300</v>
      </c>
      <c r="D274" s="207" t="s">
        <v>124</v>
      </c>
      <c r="E274" s="208" t="s">
        <v>385</v>
      </c>
      <c r="F274" s="209" t="s">
        <v>386</v>
      </c>
      <c r="G274" s="210" t="s">
        <v>127</v>
      </c>
      <c r="H274" s="211">
        <v>14</v>
      </c>
      <c r="I274" s="212"/>
      <c r="J274" s="213">
        <f>ROUND(I274*H274,2)</f>
        <v>0</v>
      </c>
      <c r="K274" s="209" t="s">
        <v>1</v>
      </c>
      <c r="L274" s="41"/>
      <c r="M274" s="214" t="s">
        <v>1</v>
      </c>
      <c r="N274" s="215" t="s">
        <v>39</v>
      </c>
      <c r="O274" s="88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18" t="s">
        <v>128</v>
      </c>
      <c r="AT274" s="218" t="s">
        <v>124</v>
      </c>
      <c r="AU274" s="218" t="s">
        <v>82</v>
      </c>
      <c r="AY274" s="14" t="s">
        <v>123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14" t="s">
        <v>82</v>
      </c>
      <c r="BK274" s="219">
        <f>ROUND(I274*H274,2)</f>
        <v>0</v>
      </c>
      <c r="BL274" s="14" t="s">
        <v>128</v>
      </c>
      <c r="BM274" s="218" t="s">
        <v>387</v>
      </c>
    </row>
    <row r="275" s="2" customFormat="1">
      <c r="A275" s="35"/>
      <c r="B275" s="36"/>
      <c r="C275" s="37"/>
      <c r="D275" s="220" t="s">
        <v>129</v>
      </c>
      <c r="E275" s="37"/>
      <c r="F275" s="221" t="s">
        <v>386</v>
      </c>
      <c r="G275" s="37"/>
      <c r="H275" s="37"/>
      <c r="I275" s="222"/>
      <c r="J275" s="37"/>
      <c r="K275" s="37"/>
      <c r="L275" s="41"/>
      <c r="M275" s="223"/>
      <c r="N275" s="224"/>
      <c r="O275" s="88"/>
      <c r="P275" s="88"/>
      <c r="Q275" s="88"/>
      <c r="R275" s="88"/>
      <c r="S275" s="88"/>
      <c r="T275" s="89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4" t="s">
        <v>129</v>
      </c>
      <c r="AU275" s="14" t="s">
        <v>82</v>
      </c>
    </row>
    <row r="276" s="2" customFormat="1" ht="16.5" customHeight="1">
      <c r="A276" s="35"/>
      <c r="B276" s="36"/>
      <c r="C276" s="207" t="s">
        <v>388</v>
      </c>
      <c r="D276" s="207" t="s">
        <v>124</v>
      </c>
      <c r="E276" s="208" t="s">
        <v>389</v>
      </c>
      <c r="F276" s="209" t="s">
        <v>390</v>
      </c>
      <c r="G276" s="210" t="s">
        <v>127</v>
      </c>
      <c r="H276" s="211">
        <v>14</v>
      </c>
      <c r="I276" s="212"/>
      <c r="J276" s="213">
        <f>ROUND(I276*H276,2)</f>
        <v>0</v>
      </c>
      <c r="K276" s="209" t="s">
        <v>1</v>
      </c>
      <c r="L276" s="41"/>
      <c r="M276" s="214" t="s">
        <v>1</v>
      </c>
      <c r="N276" s="215" t="s">
        <v>39</v>
      </c>
      <c r="O276" s="88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18" t="s">
        <v>128</v>
      </c>
      <c r="AT276" s="218" t="s">
        <v>124</v>
      </c>
      <c r="AU276" s="218" t="s">
        <v>82</v>
      </c>
      <c r="AY276" s="14" t="s">
        <v>123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4" t="s">
        <v>82</v>
      </c>
      <c r="BK276" s="219">
        <f>ROUND(I276*H276,2)</f>
        <v>0</v>
      </c>
      <c r="BL276" s="14" t="s">
        <v>128</v>
      </c>
      <c r="BM276" s="218" t="s">
        <v>391</v>
      </c>
    </row>
    <row r="277" s="2" customFormat="1">
      <c r="A277" s="35"/>
      <c r="B277" s="36"/>
      <c r="C277" s="37"/>
      <c r="D277" s="220" t="s">
        <v>129</v>
      </c>
      <c r="E277" s="37"/>
      <c r="F277" s="221" t="s">
        <v>390</v>
      </c>
      <c r="G277" s="37"/>
      <c r="H277" s="37"/>
      <c r="I277" s="222"/>
      <c r="J277" s="37"/>
      <c r="K277" s="37"/>
      <c r="L277" s="41"/>
      <c r="M277" s="223"/>
      <c r="N277" s="224"/>
      <c r="O277" s="88"/>
      <c r="P277" s="88"/>
      <c r="Q277" s="88"/>
      <c r="R277" s="88"/>
      <c r="S277" s="88"/>
      <c r="T277" s="89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4" t="s">
        <v>129</v>
      </c>
      <c r="AU277" s="14" t="s">
        <v>82</v>
      </c>
    </row>
    <row r="278" s="2" customFormat="1" ht="16.5" customHeight="1">
      <c r="A278" s="35"/>
      <c r="B278" s="36"/>
      <c r="C278" s="207" t="s">
        <v>303</v>
      </c>
      <c r="D278" s="207" t="s">
        <v>124</v>
      </c>
      <c r="E278" s="208" t="s">
        <v>392</v>
      </c>
      <c r="F278" s="209" t="s">
        <v>393</v>
      </c>
      <c r="G278" s="210" t="s">
        <v>127</v>
      </c>
      <c r="H278" s="211">
        <v>35</v>
      </c>
      <c r="I278" s="212"/>
      <c r="J278" s="213">
        <f>ROUND(I278*H278,2)</f>
        <v>0</v>
      </c>
      <c r="K278" s="209" t="s">
        <v>1</v>
      </c>
      <c r="L278" s="41"/>
      <c r="M278" s="214" t="s">
        <v>1</v>
      </c>
      <c r="N278" s="215" t="s">
        <v>39</v>
      </c>
      <c r="O278" s="88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18" t="s">
        <v>128</v>
      </c>
      <c r="AT278" s="218" t="s">
        <v>124</v>
      </c>
      <c r="AU278" s="218" t="s">
        <v>82</v>
      </c>
      <c r="AY278" s="14" t="s">
        <v>123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14" t="s">
        <v>82</v>
      </c>
      <c r="BK278" s="219">
        <f>ROUND(I278*H278,2)</f>
        <v>0</v>
      </c>
      <c r="BL278" s="14" t="s">
        <v>128</v>
      </c>
      <c r="BM278" s="218" t="s">
        <v>394</v>
      </c>
    </row>
    <row r="279" s="2" customFormat="1">
      <c r="A279" s="35"/>
      <c r="B279" s="36"/>
      <c r="C279" s="37"/>
      <c r="D279" s="220" t="s">
        <v>129</v>
      </c>
      <c r="E279" s="37"/>
      <c r="F279" s="221" t="s">
        <v>393</v>
      </c>
      <c r="G279" s="37"/>
      <c r="H279" s="37"/>
      <c r="I279" s="222"/>
      <c r="J279" s="37"/>
      <c r="K279" s="37"/>
      <c r="L279" s="41"/>
      <c r="M279" s="223"/>
      <c r="N279" s="224"/>
      <c r="O279" s="88"/>
      <c r="P279" s="88"/>
      <c r="Q279" s="88"/>
      <c r="R279" s="88"/>
      <c r="S279" s="88"/>
      <c r="T279" s="89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4" t="s">
        <v>129</v>
      </c>
      <c r="AU279" s="14" t="s">
        <v>82</v>
      </c>
    </row>
    <row r="280" s="2" customFormat="1" ht="16.5" customHeight="1">
      <c r="A280" s="35"/>
      <c r="B280" s="36"/>
      <c r="C280" s="207" t="s">
        <v>395</v>
      </c>
      <c r="D280" s="207" t="s">
        <v>124</v>
      </c>
      <c r="E280" s="208" t="s">
        <v>396</v>
      </c>
      <c r="F280" s="209" t="s">
        <v>397</v>
      </c>
      <c r="G280" s="210" t="s">
        <v>127</v>
      </c>
      <c r="H280" s="211">
        <v>10</v>
      </c>
      <c r="I280" s="212"/>
      <c r="J280" s="213">
        <f>ROUND(I280*H280,2)</f>
        <v>0</v>
      </c>
      <c r="K280" s="209" t="s">
        <v>1</v>
      </c>
      <c r="L280" s="41"/>
      <c r="M280" s="214" t="s">
        <v>1</v>
      </c>
      <c r="N280" s="215" t="s">
        <v>39</v>
      </c>
      <c r="O280" s="88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18" t="s">
        <v>128</v>
      </c>
      <c r="AT280" s="218" t="s">
        <v>124</v>
      </c>
      <c r="AU280" s="218" t="s">
        <v>82</v>
      </c>
      <c r="AY280" s="14" t="s">
        <v>123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4" t="s">
        <v>82</v>
      </c>
      <c r="BK280" s="219">
        <f>ROUND(I280*H280,2)</f>
        <v>0</v>
      </c>
      <c r="BL280" s="14" t="s">
        <v>128</v>
      </c>
      <c r="BM280" s="218" t="s">
        <v>398</v>
      </c>
    </row>
    <row r="281" s="2" customFormat="1">
      <c r="A281" s="35"/>
      <c r="B281" s="36"/>
      <c r="C281" s="37"/>
      <c r="D281" s="220" t="s">
        <v>129</v>
      </c>
      <c r="E281" s="37"/>
      <c r="F281" s="221" t="s">
        <v>397</v>
      </c>
      <c r="G281" s="37"/>
      <c r="H281" s="37"/>
      <c r="I281" s="222"/>
      <c r="J281" s="37"/>
      <c r="K281" s="37"/>
      <c r="L281" s="41"/>
      <c r="M281" s="223"/>
      <c r="N281" s="224"/>
      <c r="O281" s="88"/>
      <c r="P281" s="88"/>
      <c r="Q281" s="88"/>
      <c r="R281" s="88"/>
      <c r="S281" s="88"/>
      <c r="T281" s="89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4" t="s">
        <v>129</v>
      </c>
      <c r="AU281" s="14" t="s">
        <v>82</v>
      </c>
    </row>
    <row r="282" s="2" customFormat="1" ht="16.5" customHeight="1">
      <c r="A282" s="35"/>
      <c r="B282" s="36"/>
      <c r="C282" s="207" t="s">
        <v>305</v>
      </c>
      <c r="D282" s="207" t="s">
        <v>124</v>
      </c>
      <c r="E282" s="208" t="s">
        <v>399</v>
      </c>
      <c r="F282" s="209" t="s">
        <v>400</v>
      </c>
      <c r="G282" s="210" t="s">
        <v>127</v>
      </c>
      <c r="H282" s="211">
        <v>2</v>
      </c>
      <c r="I282" s="212"/>
      <c r="J282" s="213">
        <f>ROUND(I282*H282,2)</f>
        <v>0</v>
      </c>
      <c r="K282" s="209" t="s">
        <v>1</v>
      </c>
      <c r="L282" s="41"/>
      <c r="M282" s="214" t="s">
        <v>1</v>
      </c>
      <c r="N282" s="215" t="s">
        <v>39</v>
      </c>
      <c r="O282" s="88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18" t="s">
        <v>128</v>
      </c>
      <c r="AT282" s="218" t="s">
        <v>124</v>
      </c>
      <c r="AU282" s="218" t="s">
        <v>82</v>
      </c>
      <c r="AY282" s="14" t="s">
        <v>123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14" t="s">
        <v>82</v>
      </c>
      <c r="BK282" s="219">
        <f>ROUND(I282*H282,2)</f>
        <v>0</v>
      </c>
      <c r="BL282" s="14" t="s">
        <v>128</v>
      </c>
      <c r="BM282" s="218" t="s">
        <v>401</v>
      </c>
    </row>
    <row r="283" s="2" customFormat="1">
      <c r="A283" s="35"/>
      <c r="B283" s="36"/>
      <c r="C283" s="37"/>
      <c r="D283" s="220" t="s">
        <v>129</v>
      </c>
      <c r="E283" s="37"/>
      <c r="F283" s="221" t="s">
        <v>400</v>
      </c>
      <c r="G283" s="37"/>
      <c r="H283" s="37"/>
      <c r="I283" s="222"/>
      <c r="J283" s="37"/>
      <c r="K283" s="37"/>
      <c r="L283" s="41"/>
      <c r="M283" s="223"/>
      <c r="N283" s="224"/>
      <c r="O283" s="88"/>
      <c r="P283" s="88"/>
      <c r="Q283" s="88"/>
      <c r="R283" s="88"/>
      <c r="S283" s="88"/>
      <c r="T283" s="89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4" t="s">
        <v>129</v>
      </c>
      <c r="AU283" s="14" t="s">
        <v>82</v>
      </c>
    </row>
    <row r="284" s="2" customFormat="1" ht="16.5" customHeight="1">
      <c r="A284" s="35"/>
      <c r="B284" s="36"/>
      <c r="C284" s="207" t="s">
        <v>402</v>
      </c>
      <c r="D284" s="207" t="s">
        <v>124</v>
      </c>
      <c r="E284" s="208" t="s">
        <v>403</v>
      </c>
      <c r="F284" s="209" t="s">
        <v>404</v>
      </c>
      <c r="G284" s="210" t="s">
        <v>127</v>
      </c>
      <c r="H284" s="211">
        <v>2</v>
      </c>
      <c r="I284" s="212"/>
      <c r="J284" s="213">
        <f>ROUND(I284*H284,2)</f>
        <v>0</v>
      </c>
      <c r="K284" s="209" t="s">
        <v>1</v>
      </c>
      <c r="L284" s="41"/>
      <c r="M284" s="214" t="s">
        <v>1</v>
      </c>
      <c r="N284" s="215" t="s">
        <v>39</v>
      </c>
      <c r="O284" s="88"/>
      <c r="P284" s="216">
        <f>O284*H284</f>
        <v>0</v>
      </c>
      <c r="Q284" s="216">
        <v>0</v>
      </c>
      <c r="R284" s="216">
        <f>Q284*H284</f>
        <v>0</v>
      </c>
      <c r="S284" s="216">
        <v>0</v>
      </c>
      <c r="T284" s="21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18" t="s">
        <v>128</v>
      </c>
      <c r="AT284" s="218" t="s">
        <v>124</v>
      </c>
      <c r="AU284" s="218" t="s">
        <v>82</v>
      </c>
      <c r="AY284" s="14" t="s">
        <v>123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14" t="s">
        <v>82</v>
      </c>
      <c r="BK284" s="219">
        <f>ROUND(I284*H284,2)</f>
        <v>0</v>
      </c>
      <c r="BL284" s="14" t="s">
        <v>128</v>
      </c>
      <c r="BM284" s="218" t="s">
        <v>405</v>
      </c>
    </row>
    <row r="285" s="2" customFormat="1">
      <c r="A285" s="35"/>
      <c r="B285" s="36"/>
      <c r="C285" s="37"/>
      <c r="D285" s="220" t="s">
        <v>129</v>
      </c>
      <c r="E285" s="37"/>
      <c r="F285" s="221" t="s">
        <v>404</v>
      </c>
      <c r="G285" s="37"/>
      <c r="H285" s="37"/>
      <c r="I285" s="222"/>
      <c r="J285" s="37"/>
      <c r="K285" s="37"/>
      <c r="L285" s="41"/>
      <c r="M285" s="223"/>
      <c r="N285" s="224"/>
      <c r="O285" s="88"/>
      <c r="P285" s="88"/>
      <c r="Q285" s="88"/>
      <c r="R285" s="88"/>
      <c r="S285" s="88"/>
      <c r="T285" s="8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4" t="s">
        <v>129</v>
      </c>
      <c r="AU285" s="14" t="s">
        <v>82</v>
      </c>
    </row>
    <row r="286" s="2" customFormat="1" ht="16.5" customHeight="1">
      <c r="A286" s="35"/>
      <c r="B286" s="36"/>
      <c r="C286" s="207" t="s">
        <v>308</v>
      </c>
      <c r="D286" s="207" t="s">
        <v>124</v>
      </c>
      <c r="E286" s="208" t="s">
        <v>406</v>
      </c>
      <c r="F286" s="209" t="s">
        <v>407</v>
      </c>
      <c r="G286" s="210" t="s">
        <v>127</v>
      </c>
      <c r="H286" s="211">
        <v>6</v>
      </c>
      <c r="I286" s="212"/>
      <c r="J286" s="213">
        <f>ROUND(I286*H286,2)</f>
        <v>0</v>
      </c>
      <c r="K286" s="209" t="s">
        <v>1</v>
      </c>
      <c r="L286" s="41"/>
      <c r="M286" s="214" t="s">
        <v>1</v>
      </c>
      <c r="N286" s="215" t="s">
        <v>39</v>
      </c>
      <c r="O286" s="88"/>
      <c r="P286" s="216">
        <f>O286*H286</f>
        <v>0</v>
      </c>
      <c r="Q286" s="216">
        <v>0</v>
      </c>
      <c r="R286" s="216">
        <f>Q286*H286</f>
        <v>0</v>
      </c>
      <c r="S286" s="216">
        <v>0</v>
      </c>
      <c r="T286" s="21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18" t="s">
        <v>128</v>
      </c>
      <c r="AT286" s="218" t="s">
        <v>124</v>
      </c>
      <c r="AU286" s="218" t="s">
        <v>82</v>
      </c>
      <c r="AY286" s="14" t="s">
        <v>123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14" t="s">
        <v>82</v>
      </c>
      <c r="BK286" s="219">
        <f>ROUND(I286*H286,2)</f>
        <v>0</v>
      </c>
      <c r="BL286" s="14" t="s">
        <v>128</v>
      </c>
      <c r="BM286" s="218" t="s">
        <v>408</v>
      </c>
    </row>
    <row r="287" s="2" customFormat="1">
      <c r="A287" s="35"/>
      <c r="B287" s="36"/>
      <c r="C287" s="37"/>
      <c r="D287" s="220" t="s">
        <v>129</v>
      </c>
      <c r="E287" s="37"/>
      <c r="F287" s="221" t="s">
        <v>407</v>
      </c>
      <c r="G287" s="37"/>
      <c r="H287" s="37"/>
      <c r="I287" s="222"/>
      <c r="J287" s="37"/>
      <c r="K287" s="37"/>
      <c r="L287" s="41"/>
      <c r="M287" s="223"/>
      <c r="N287" s="224"/>
      <c r="O287" s="88"/>
      <c r="P287" s="88"/>
      <c r="Q287" s="88"/>
      <c r="R287" s="88"/>
      <c r="S287" s="88"/>
      <c r="T287" s="89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4" t="s">
        <v>129</v>
      </c>
      <c r="AU287" s="14" t="s">
        <v>82</v>
      </c>
    </row>
    <row r="288" s="2" customFormat="1" ht="16.5" customHeight="1">
      <c r="A288" s="35"/>
      <c r="B288" s="36"/>
      <c r="C288" s="207" t="s">
        <v>409</v>
      </c>
      <c r="D288" s="207" t="s">
        <v>124</v>
      </c>
      <c r="E288" s="208" t="s">
        <v>410</v>
      </c>
      <c r="F288" s="209" t="s">
        <v>411</v>
      </c>
      <c r="G288" s="210" t="s">
        <v>127</v>
      </c>
      <c r="H288" s="211">
        <v>2</v>
      </c>
      <c r="I288" s="212"/>
      <c r="J288" s="213">
        <f>ROUND(I288*H288,2)</f>
        <v>0</v>
      </c>
      <c r="K288" s="209" t="s">
        <v>1</v>
      </c>
      <c r="L288" s="41"/>
      <c r="M288" s="214" t="s">
        <v>1</v>
      </c>
      <c r="N288" s="215" t="s">
        <v>39</v>
      </c>
      <c r="O288" s="88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18" t="s">
        <v>128</v>
      </c>
      <c r="AT288" s="218" t="s">
        <v>124</v>
      </c>
      <c r="AU288" s="218" t="s">
        <v>82</v>
      </c>
      <c r="AY288" s="14" t="s">
        <v>123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14" t="s">
        <v>82</v>
      </c>
      <c r="BK288" s="219">
        <f>ROUND(I288*H288,2)</f>
        <v>0</v>
      </c>
      <c r="BL288" s="14" t="s">
        <v>128</v>
      </c>
      <c r="BM288" s="218" t="s">
        <v>412</v>
      </c>
    </row>
    <row r="289" s="2" customFormat="1">
      <c r="A289" s="35"/>
      <c r="B289" s="36"/>
      <c r="C289" s="37"/>
      <c r="D289" s="220" t="s">
        <v>129</v>
      </c>
      <c r="E289" s="37"/>
      <c r="F289" s="221" t="s">
        <v>411</v>
      </c>
      <c r="G289" s="37"/>
      <c r="H289" s="37"/>
      <c r="I289" s="222"/>
      <c r="J289" s="37"/>
      <c r="K289" s="37"/>
      <c r="L289" s="41"/>
      <c r="M289" s="223"/>
      <c r="N289" s="224"/>
      <c r="O289" s="88"/>
      <c r="P289" s="88"/>
      <c r="Q289" s="88"/>
      <c r="R289" s="88"/>
      <c r="S289" s="88"/>
      <c r="T289" s="89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4" t="s">
        <v>129</v>
      </c>
      <c r="AU289" s="14" t="s">
        <v>82</v>
      </c>
    </row>
    <row r="290" s="2" customFormat="1" ht="16.5" customHeight="1">
      <c r="A290" s="35"/>
      <c r="B290" s="36"/>
      <c r="C290" s="207" t="s">
        <v>310</v>
      </c>
      <c r="D290" s="207" t="s">
        <v>124</v>
      </c>
      <c r="E290" s="208" t="s">
        <v>413</v>
      </c>
      <c r="F290" s="209" t="s">
        <v>414</v>
      </c>
      <c r="G290" s="210" t="s">
        <v>127</v>
      </c>
      <c r="H290" s="211">
        <v>2</v>
      </c>
      <c r="I290" s="212"/>
      <c r="J290" s="213">
        <f>ROUND(I290*H290,2)</f>
        <v>0</v>
      </c>
      <c r="K290" s="209" t="s">
        <v>1</v>
      </c>
      <c r="L290" s="41"/>
      <c r="M290" s="214" t="s">
        <v>1</v>
      </c>
      <c r="N290" s="215" t="s">
        <v>39</v>
      </c>
      <c r="O290" s="88"/>
      <c r="P290" s="216">
        <f>O290*H290</f>
        <v>0</v>
      </c>
      <c r="Q290" s="216">
        <v>0</v>
      </c>
      <c r="R290" s="216">
        <f>Q290*H290</f>
        <v>0</v>
      </c>
      <c r="S290" s="216">
        <v>0</v>
      </c>
      <c r="T290" s="21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18" t="s">
        <v>128</v>
      </c>
      <c r="AT290" s="218" t="s">
        <v>124</v>
      </c>
      <c r="AU290" s="218" t="s">
        <v>82</v>
      </c>
      <c r="AY290" s="14" t="s">
        <v>123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14" t="s">
        <v>82</v>
      </c>
      <c r="BK290" s="219">
        <f>ROUND(I290*H290,2)</f>
        <v>0</v>
      </c>
      <c r="BL290" s="14" t="s">
        <v>128</v>
      </c>
      <c r="BM290" s="218" t="s">
        <v>415</v>
      </c>
    </row>
    <row r="291" s="2" customFormat="1">
      <c r="A291" s="35"/>
      <c r="B291" s="36"/>
      <c r="C291" s="37"/>
      <c r="D291" s="220" t="s">
        <v>129</v>
      </c>
      <c r="E291" s="37"/>
      <c r="F291" s="221" t="s">
        <v>414</v>
      </c>
      <c r="G291" s="37"/>
      <c r="H291" s="37"/>
      <c r="I291" s="222"/>
      <c r="J291" s="37"/>
      <c r="K291" s="37"/>
      <c r="L291" s="41"/>
      <c r="M291" s="223"/>
      <c r="N291" s="224"/>
      <c r="O291" s="88"/>
      <c r="P291" s="88"/>
      <c r="Q291" s="88"/>
      <c r="R291" s="88"/>
      <c r="S291" s="88"/>
      <c r="T291" s="89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4" t="s">
        <v>129</v>
      </c>
      <c r="AU291" s="14" t="s">
        <v>82</v>
      </c>
    </row>
    <row r="292" s="2" customFormat="1" ht="16.5" customHeight="1">
      <c r="A292" s="35"/>
      <c r="B292" s="36"/>
      <c r="C292" s="207" t="s">
        <v>416</v>
      </c>
      <c r="D292" s="207" t="s">
        <v>124</v>
      </c>
      <c r="E292" s="208" t="s">
        <v>417</v>
      </c>
      <c r="F292" s="209" t="s">
        <v>418</v>
      </c>
      <c r="G292" s="210" t="s">
        <v>127</v>
      </c>
      <c r="H292" s="211">
        <v>2</v>
      </c>
      <c r="I292" s="212"/>
      <c r="J292" s="213">
        <f>ROUND(I292*H292,2)</f>
        <v>0</v>
      </c>
      <c r="K292" s="209" t="s">
        <v>1</v>
      </c>
      <c r="L292" s="41"/>
      <c r="M292" s="214" t="s">
        <v>1</v>
      </c>
      <c r="N292" s="215" t="s">
        <v>39</v>
      </c>
      <c r="O292" s="88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18" t="s">
        <v>128</v>
      </c>
      <c r="AT292" s="218" t="s">
        <v>124</v>
      </c>
      <c r="AU292" s="218" t="s">
        <v>82</v>
      </c>
      <c r="AY292" s="14" t="s">
        <v>123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14" t="s">
        <v>82</v>
      </c>
      <c r="BK292" s="219">
        <f>ROUND(I292*H292,2)</f>
        <v>0</v>
      </c>
      <c r="BL292" s="14" t="s">
        <v>128</v>
      </c>
      <c r="BM292" s="218" t="s">
        <v>419</v>
      </c>
    </row>
    <row r="293" s="2" customFormat="1">
      <c r="A293" s="35"/>
      <c r="B293" s="36"/>
      <c r="C293" s="37"/>
      <c r="D293" s="220" t="s">
        <v>129</v>
      </c>
      <c r="E293" s="37"/>
      <c r="F293" s="221" t="s">
        <v>418</v>
      </c>
      <c r="G293" s="37"/>
      <c r="H293" s="37"/>
      <c r="I293" s="222"/>
      <c r="J293" s="37"/>
      <c r="K293" s="37"/>
      <c r="L293" s="41"/>
      <c r="M293" s="223"/>
      <c r="N293" s="224"/>
      <c r="O293" s="88"/>
      <c r="P293" s="88"/>
      <c r="Q293" s="88"/>
      <c r="R293" s="88"/>
      <c r="S293" s="88"/>
      <c r="T293" s="89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4" t="s">
        <v>129</v>
      </c>
      <c r="AU293" s="14" t="s">
        <v>82</v>
      </c>
    </row>
    <row r="294" s="2" customFormat="1" ht="16.5" customHeight="1">
      <c r="A294" s="35"/>
      <c r="B294" s="36"/>
      <c r="C294" s="207" t="s">
        <v>313</v>
      </c>
      <c r="D294" s="207" t="s">
        <v>124</v>
      </c>
      <c r="E294" s="208" t="s">
        <v>420</v>
      </c>
      <c r="F294" s="209" t="s">
        <v>421</v>
      </c>
      <c r="G294" s="210" t="s">
        <v>127</v>
      </c>
      <c r="H294" s="211">
        <v>7</v>
      </c>
      <c r="I294" s="212"/>
      <c r="J294" s="213">
        <f>ROUND(I294*H294,2)</f>
        <v>0</v>
      </c>
      <c r="K294" s="209" t="s">
        <v>1</v>
      </c>
      <c r="L294" s="41"/>
      <c r="M294" s="214" t="s">
        <v>1</v>
      </c>
      <c r="N294" s="215" t="s">
        <v>39</v>
      </c>
      <c r="O294" s="88"/>
      <c r="P294" s="216">
        <f>O294*H294</f>
        <v>0</v>
      </c>
      <c r="Q294" s="216">
        <v>0</v>
      </c>
      <c r="R294" s="216">
        <f>Q294*H294</f>
        <v>0</v>
      </c>
      <c r="S294" s="216">
        <v>0</v>
      </c>
      <c r="T294" s="21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18" t="s">
        <v>128</v>
      </c>
      <c r="AT294" s="218" t="s">
        <v>124</v>
      </c>
      <c r="AU294" s="218" t="s">
        <v>82</v>
      </c>
      <c r="AY294" s="14" t="s">
        <v>123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14" t="s">
        <v>82</v>
      </c>
      <c r="BK294" s="219">
        <f>ROUND(I294*H294,2)</f>
        <v>0</v>
      </c>
      <c r="BL294" s="14" t="s">
        <v>128</v>
      </c>
      <c r="BM294" s="218" t="s">
        <v>422</v>
      </c>
    </row>
    <row r="295" s="2" customFormat="1">
      <c r="A295" s="35"/>
      <c r="B295" s="36"/>
      <c r="C295" s="37"/>
      <c r="D295" s="220" t="s">
        <v>129</v>
      </c>
      <c r="E295" s="37"/>
      <c r="F295" s="221" t="s">
        <v>421</v>
      </c>
      <c r="G295" s="37"/>
      <c r="H295" s="37"/>
      <c r="I295" s="222"/>
      <c r="J295" s="37"/>
      <c r="K295" s="37"/>
      <c r="L295" s="41"/>
      <c r="M295" s="223"/>
      <c r="N295" s="224"/>
      <c r="O295" s="88"/>
      <c r="P295" s="88"/>
      <c r="Q295" s="88"/>
      <c r="R295" s="88"/>
      <c r="S295" s="88"/>
      <c r="T295" s="89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4" t="s">
        <v>129</v>
      </c>
      <c r="AU295" s="14" t="s">
        <v>82</v>
      </c>
    </row>
    <row r="296" s="2" customFormat="1" ht="16.5" customHeight="1">
      <c r="A296" s="35"/>
      <c r="B296" s="36"/>
      <c r="C296" s="207" t="s">
        <v>423</v>
      </c>
      <c r="D296" s="207" t="s">
        <v>124</v>
      </c>
      <c r="E296" s="208" t="s">
        <v>424</v>
      </c>
      <c r="F296" s="209" t="s">
        <v>425</v>
      </c>
      <c r="G296" s="210" t="s">
        <v>127</v>
      </c>
      <c r="H296" s="211">
        <v>4</v>
      </c>
      <c r="I296" s="212"/>
      <c r="J296" s="213">
        <f>ROUND(I296*H296,2)</f>
        <v>0</v>
      </c>
      <c r="K296" s="209" t="s">
        <v>1</v>
      </c>
      <c r="L296" s="41"/>
      <c r="M296" s="214" t="s">
        <v>1</v>
      </c>
      <c r="N296" s="215" t="s">
        <v>39</v>
      </c>
      <c r="O296" s="88"/>
      <c r="P296" s="216">
        <f>O296*H296</f>
        <v>0</v>
      </c>
      <c r="Q296" s="216">
        <v>0</v>
      </c>
      <c r="R296" s="216">
        <f>Q296*H296</f>
        <v>0</v>
      </c>
      <c r="S296" s="216">
        <v>0</v>
      </c>
      <c r="T296" s="217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18" t="s">
        <v>128</v>
      </c>
      <c r="AT296" s="218" t="s">
        <v>124</v>
      </c>
      <c r="AU296" s="218" t="s">
        <v>82</v>
      </c>
      <c r="AY296" s="14" t="s">
        <v>123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14" t="s">
        <v>82</v>
      </c>
      <c r="BK296" s="219">
        <f>ROUND(I296*H296,2)</f>
        <v>0</v>
      </c>
      <c r="BL296" s="14" t="s">
        <v>128</v>
      </c>
      <c r="BM296" s="218" t="s">
        <v>426</v>
      </c>
    </row>
    <row r="297" s="2" customFormat="1">
      <c r="A297" s="35"/>
      <c r="B297" s="36"/>
      <c r="C297" s="37"/>
      <c r="D297" s="220" t="s">
        <v>129</v>
      </c>
      <c r="E297" s="37"/>
      <c r="F297" s="221" t="s">
        <v>425</v>
      </c>
      <c r="G297" s="37"/>
      <c r="H297" s="37"/>
      <c r="I297" s="222"/>
      <c r="J297" s="37"/>
      <c r="K297" s="37"/>
      <c r="L297" s="41"/>
      <c r="M297" s="223"/>
      <c r="N297" s="224"/>
      <c r="O297" s="88"/>
      <c r="P297" s="88"/>
      <c r="Q297" s="88"/>
      <c r="R297" s="88"/>
      <c r="S297" s="88"/>
      <c r="T297" s="89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4" t="s">
        <v>129</v>
      </c>
      <c r="AU297" s="14" t="s">
        <v>82</v>
      </c>
    </row>
    <row r="298" s="2" customFormat="1" ht="16.5" customHeight="1">
      <c r="A298" s="35"/>
      <c r="B298" s="36"/>
      <c r="C298" s="207" t="s">
        <v>315</v>
      </c>
      <c r="D298" s="207" t="s">
        <v>124</v>
      </c>
      <c r="E298" s="208" t="s">
        <v>427</v>
      </c>
      <c r="F298" s="209" t="s">
        <v>428</v>
      </c>
      <c r="G298" s="210" t="s">
        <v>127</v>
      </c>
      <c r="H298" s="211">
        <v>10</v>
      </c>
      <c r="I298" s="212"/>
      <c r="J298" s="213">
        <f>ROUND(I298*H298,2)</f>
        <v>0</v>
      </c>
      <c r="K298" s="209" t="s">
        <v>1</v>
      </c>
      <c r="L298" s="41"/>
      <c r="M298" s="214" t="s">
        <v>1</v>
      </c>
      <c r="N298" s="215" t="s">
        <v>39</v>
      </c>
      <c r="O298" s="88"/>
      <c r="P298" s="216">
        <f>O298*H298</f>
        <v>0</v>
      </c>
      <c r="Q298" s="216">
        <v>0</v>
      </c>
      <c r="R298" s="216">
        <f>Q298*H298</f>
        <v>0</v>
      </c>
      <c r="S298" s="216">
        <v>0</v>
      </c>
      <c r="T298" s="217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18" t="s">
        <v>128</v>
      </c>
      <c r="AT298" s="218" t="s">
        <v>124</v>
      </c>
      <c r="AU298" s="218" t="s">
        <v>82</v>
      </c>
      <c r="AY298" s="14" t="s">
        <v>123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4" t="s">
        <v>82</v>
      </c>
      <c r="BK298" s="219">
        <f>ROUND(I298*H298,2)</f>
        <v>0</v>
      </c>
      <c r="BL298" s="14" t="s">
        <v>128</v>
      </c>
      <c r="BM298" s="218" t="s">
        <v>429</v>
      </c>
    </row>
    <row r="299" s="2" customFormat="1">
      <c r="A299" s="35"/>
      <c r="B299" s="36"/>
      <c r="C299" s="37"/>
      <c r="D299" s="220" t="s">
        <v>129</v>
      </c>
      <c r="E299" s="37"/>
      <c r="F299" s="221" t="s">
        <v>428</v>
      </c>
      <c r="G299" s="37"/>
      <c r="H299" s="37"/>
      <c r="I299" s="222"/>
      <c r="J299" s="37"/>
      <c r="K299" s="37"/>
      <c r="L299" s="41"/>
      <c r="M299" s="223"/>
      <c r="N299" s="224"/>
      <c r="O299" s="88"/>
      <c r="P299" s="88"/>
      <c r="Q299" s="88"/>
      <c r="R299" s="88"/>
      <c r="S299" s="88"/>
      <c r="T299" s="89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4" t="s">
        <v>129</v>
      </c>
      <c r="AU299" s="14" t="s">
        <v>82</v>
      </c>
    </row>
    <row r="300" s="2" customFormat="1" ht="16.5" customHeight="1">
      <c r="A300" s="35"/>
      <c r="B300" s="36"/>
      <c r="C300" s="207" t="s">
        <v>430</v>
      </c>
      <c r="D300" s="207" t="s">
        <v>124</v>
      </c>
      <c r="E300" s="208" t="s">
        <v>431</v>
      </c>
      <c r="F300" s="209" t="s">
        <v>432</v>
      </c>
      <c r="G300" s="210" t="s">
        <v>127</v>
      </c>
      <c r="H300" s="211">
        <v>40</v>
      </c>
      <c r="I300" s="212"/>
      <c r="J300" s="213">
        <f>ROUND(I300*H300,2)</f>
        <v>0</v>
      </c>
      <c r="K300" s="209" t="s">
        <v>1</v>
      </c>
      <c r="L300" s="41"/>
      <c r="M300" s="214" t="s">
        <v>1</v>
      </c>
      <c r="N300" s="215" t="s">
        <v>39</v>
      </c>
      <c r="O300" s="88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18" t="s">
        <v>128</v>
      </c>
      <c r="AT300" s="218" t="s">
        <v>124</v>
      </c>
      <c r="AU300" s="218" t="s">
        <v>82</v>
      </c>
      <c r="AY300" s="14" t="s">
        <v>123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14" t="s">
        <v>82</v>
      </c>
      <c r="BK300" s="219">
        <f>ROUND(I300*H300,2)</f>
        <v>0</v>
      </c>
      <c r="BL300" s="14" t="s">
        <v>128</v>
      </c>
      <c r="BM300" s="218" t="s">
        <v>433</v>
      </c>
    </row>
    <row r="301" s="2" customFormat="1">
      <c r="A301" s="35"/>
      <c r="B301" s="36"/>
      <c r="C301" s="37"/>
      <c r="D301" s="220" t="s">
        <v>129</v>
      </c>
      <c r="E301" s="37"/>
      <c r="F301" s="221" t="s">
        <v>432</v>
      </c>
      <c r="G301" s="37"/>
      <c r="H301" s="37"/>
      <c r="I301" s="222"/>
      <c r="J301" s="37"/>
      <c r="K301" s="37"/>
      <c r="L301" s="41"/>
      <c r="M301" s="223"/>
      <c r="N301" s="224"/>
      <c r="O301" s="88"/>
      <c r="P301" s="88"/>
      <c r="Q301" s="88"/>
      <c r="R301" s="88"/>
      <c r="S301" s="88"/>
      <c r="T301" s="89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14" t="s">
        <v>129</v>
      </c>
      <c r="AU301" s="14" t="s">
        <v>82</v>
      </c>
    </row>
    <row r="302" s="2" customFormat="1" ht="16.5" customHeight="1">
      <c r="A302" s="35"/>
      <c r="B302" s="36"/>
      <c r="C302" s="207" t="s">
        <v>318</v>
      </c>
      <c r="D302" s="207" t="s">
        <v>124</v>
      </c>
      <c r="E302" s="208" t="s">
        <v>434</v>
      </c>
      <c r="F302" s="209" t="s">
        <v>435</v>
      </c>
      <c r="G302" s="210" t="s">
        <v>127</v>
      </c>
      <c r="H302" s="211">
        <v>3</v>
      </c>
      <c r="I302" s="212"/>
      <c r="J302" s="213">
        <f>ROUND(I302*H302,2)</f>
        <v>0</v>
      </c>
      <c r="K302" s="209" t="s">
        <v>1</v>
      </c>
      <c r="L302" s="41"/>
      <c r="M302" s="214" t="s">
        <v>1</v>
      </c>
      <c r="N302" s="215" t="s">
        <v>39</v>
      </c>
      <c r="O302" s="88"/>
      <c r="P302" s="216">
        <f>O302*H302</f>
        <v>0</v>
      </c>
      <c r="Q302" s="216">
        <v>0</v>
      </c>
      <c r="R302" s="216">
        <f>Q302*H302</f>
        <v>0</v>
      </c>
      <c r="S302" s="216">
        <v>0</v>
      </c>
      <c r="T302" s="21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18" t="s">
        <v>128</v>
      </c>
      <c r="AT302" s="218" t="s">
        <v>124</v>
      </c>
      <c r="AU302" s="218" t="s">
        <v>82</v>
      </c>
      <c r="AY302" s="14" t="s">
        <v>123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14" t="s">
        <v>82</v>
      </c>
      <c r="BK302" s="219">
        <f>ROUND(I302*H302,2)</f>
        <v>0</v>
      </c>
      <c r="BL302" s="14" t="s">
        <v>128</v>
      </c>
      <c r="BM302" s="218" t="s">
        <v>436</v>
      </c>
    </row>
    <row r="303" s="2" customFormat="1">
      <c r="A303" s="35"/>
      <c r="B303" s="36"/>
      <c r="C303" s="37"/>
      <c r="D303" s="220" t="s">
        <v>129</v>
      </c>
      <c r="E303" s="37"/>
      <c r="F303" s="221" t="s">
        <v>435</v>
      </c>
      <c r="G303" s="37"/>
      <c r="H303" s="37"/>
      <c r="I303" s="222"/>
      <c r="J303" s="37"/>
      <c r="K303" s="37"/>
      <c r="L303" s="41"/>
      <c r="M303" s="223"/>
      <c r="N303" s="224"/>
      <c r="O303" s="88"/>
      <c r="P303" s="88"/>
      <c r="Q303" s="88"/>
      <c r="R303" s="88"/>
      <c r="S303" s="88"/>
      <c r="T303" s="89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4" t="s">
        <v>129</v>
      </c>
      <c r="AU303" s="14" t="s">
        <v>82</v>
      </c>
    </row>
    <row r="304" s="2" customFormat="1" ht="16.5" customHeight="1">
      <c r="A304" s="35"/>
      <c r="B304" s="36"/>
      <c r="C304" s="207" t="s">
        <v>437</v>
      </c>
      <c r="D304" s="207" t="s">
        <v>124</v>
      </c>
      <c r="E304" s="208" t="s">
        <v>438</v>
      </c>
      <c r="F304" s="209" t="s">
        <v>439</v>
      </c>
      <c r="G304" s="210" t="s">
        <v>127</v>
      </c>
      <c r="H304" s="211">
        <v>20</v>
      </c>
      <c r="I304" s="212"/>
      <c r="J304" s="213">
        <f>ROUND(I304*H304,2)</f>
        <v>0</v>
      </c>
      <c r="K304" s="209" t="s">
        <v>1</v>
      </c>
      <c r="L304" s="41"/>
      <c r="M304" s="214" t="s">
        <v>1</v>
      </c>
      <c r="N304" s="215" t="s">
        <v>39</v>
      </c>
      <c r="O304" s="88"/>
      <c r="P304" s="216">
        <f>O304*H304</f>
        <v>0</v>
      </c>
      <c r="Q304" s="216">
        <v>0</v>
      </c>
      <c r="R304" s="216">
        <f>Q304*H304</f>
        <v>0</v>
      </c>
      <c r="S304" s="216">
        <v>0</v>
      </c>
      <c r="T304" s="217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18" t="s">
        <v>128</v>
      </c>
      <c r="AT304" s="218" t="s">
        <v>124</v>
      </c>
      <c r="AU304" s="218" t="s">
        <v>82</v>
      </c>
      <c r="AY304" s="14" t="s">
        <v>123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14" t="s">
        <v>82</v>
      </c>
      <c r="BK304" s="219">
        <f>ROUND(I304*H304,2)</f>
        <v>0</v>
      </c>
      <c r="BL304" s="14" t="s">
        <v>128</v>
      </c>
      <c r="BM304" s="218" t="s">
        <v>440</v>
      </c>
    </row>
    <row r="305" s="2" customFormat="1">
      <c r="A305" s="35"/>
      <c r="B305" s="36"/>
      <c r="C305" s="37"/>
      <c r="D305" s="220" t="s">
        <v>129</v>
      </c>
      <c r="E305" s="37"/>
      <c r="F305" s="221" t="s">
        <v>439</v>
      </c>
      <c r="G305" s="37"/>
      <c r="H305" s="37"/>
      <c r="I305" s="222"/>
      <c r="J305" s="37"/>
      <c r="K305" s="37"/>
      <c r="L305" s="41"/>
      <c r="M305" s="223"/>
      <c r="N305" s="224"/>
      <c r="O305" s="88"/>
      <c r="P305" s="88"/>
      <c r="Q305" s="88"/>
      <c r="R305" s="88"/>
      <c r="S305" s="88"/>
      <c r="T305" s="89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4" t="s">
        <v>129</v>
      </c>
      <c r="AU305" s="14" t="s">
        <v>82</v>
      </c>
    </row>
    <row r="306" s="2" customFormat="1" ht="16.5" customHeight="1">
      <c r="A306" s="35"/>
      <c r="B306" s="36"/>
      <c r="C306" s="207" t="s">
        <v>321</v>
      </c>
      <c r="D306" s="207" t="s">
        <v>124</v>
      </c>
      <c r="E306" s="208" t="s">
        <v>441</v>
      </c>
      <c r="F306" s="209" t="s">
        <v>442</v>
      </c>
      <c r="G306" s="210" t="s">
        <v>127</v>
      </c>
      <c r="H306" s="211">
        <v>5</v>
      </c>
      <c r="I306" s="212"/>
      <c r="J306" s="213">
        <f>ROUND(I306*H306,2)</f>
        <v>0</v>
      </c>
      <c r="K306" s="209" t="s">
        <v>1</v>
      </c>
      <c r="L306" s="41"/>
      <c r="M306" s="214" t="s">
        <v>1</v>
      </c>
      <c r="N306" s="215" t="s">
        <v>39</v>
      </c>
      <c r="O306" s="88"/>
      <c r="P306" s="216">
        <f>O306*H306</f>
        <v>0</v>
      </c>
      <c r="Q306" s="216">
        <v>0</v>
      </c>
      <c r="R306" s="216">
        <f>Q306*H306</f>
        <v>0</v>
      </c>
      <c r="S306" s="216">
        <v>0</v>
      </c>
      <c r="T306" s="21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18" t="s">
        <v>128</v>
      </c>
      <c r="AT306" s="218" t="s">
        <v>124</v>
      </c>
      <c r="AU306" s="218" t="s">
        <v>82</v>
      </c>
      <c r="AY306" s="14" t="s">
        <v>123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14" t="s">
        <v>82</v>
      </c>
      <c r="BK306" s="219">
        <f>ROUND(I306*H306,2)</f>
        <v>0</v>
      </c>
      <c r="BL306" s="14" t="s">
        <v>128</v>
      </c>
      <c r="BM306" s="218" t="s">
        <v>443</v>
      </c>
    </row>
    <row r="307" s="2" customFormat="1">
      <c r="A307" s="35"/>
      <c r="B307" s="36"/>
      <c r="C307" s="37"/>
      <c r="D307" s="220" t="s">
        <v>129</v>
      </c>
      <c r="E307" s="37"/>
      <c r="F307" s="221" t="s">
        <v>442</v>
      </c>
      <c r="G307" s="37"/>
      <c r="H307" s="37"/>
      <c r="I307" s="222"/>
      <c r="J307" s="37"/>
      <c r="K307" s="37"/>
      <c r="L307" s="41"/>
      <c r="M307" s="223"/>
      <c r="N307" s="224"/>
      <c r="O307" s="88"/>
      <c r="P307" s="88"/>
      <c r="Q307" s="88"/>
      <c r="R307" s="88"/>
      <c r="S307" s="88"/>
      <c r="T307" s="89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14" t="s">
        <v>129</v>
      </c>
      <c r="AU307" s="14" t="s">
        <v>82</v>
      </c>
    </row>
    <row r="308" s="2" customFormat="1" ht="33" customHeight="1">
      <c r="A308" s="35"/>
      <c r="B308" s="36"/>
      <c r="C308" s="207" t="s">
        <v>444</v>
      </c>
      <c r="D308" s="207" t="s">
        <v>124</v>
      </c>
      <c r="E308" s="208" t="s">
        <v>445</v>
      </c>
      <c r="F308" s="209" t="s">
        <v>446</v>
      </c>
      <c r="G308" s="210" t="s">
        <v>127</v>
      </c>
      <c r="H308" s="211">
        <v>2</v>
      </c>
      <c r="I308" s="212"/>
      <c r="J308" s="213">
        <f>ROUND(I308*H308,2)</f>
        <v>0</v>
      </c>
      <c r="K308" s="209" t="s">
        <v>1</v>
      </c>
      <c r="L308" s="41"/>
      <c r="M308" s="214" t="s">
        <v>1</v>
      </c>
      <c r="N308" s="215" t="s">
        <v>39</v>
      </c>
      <c r="O308" s="88"/>
      <c r="P308" s="216">
        <f>O308*H308</f>
        <v>0</v>
      </c>
      <c r="Q308" s="216">
        <v>0</v>
      </c>
      <c r="R308" s="216">
        <f>Q308*H308</f>
        <v>0</v>
      </c>
      <c r="S308" s="216">
        <v>0</v>
      </c>
      <c r="T308" s="21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18" t="s">
        <v>128</v>
      </c>
      <c r="AT308" s="218" t="s">
        <v>124</v>
      </c>
      <c r="AU308" s="218" t="s">
        <v>82</v>
      </c>
      <c r="AY308" s="14" t="s">
        <v>123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14" t="s">
        <v>82</v>
      </c>
      <c r="BK308" s="219">
        <f>ROUND(I308*H308,2)</f>
        <v>0</v>
      </c>
      <c r="BL308" s="14" t="s">
        <v>128</v>
      </c>
      <c r="BM308" s="218" t="s">
        <v>447</v>
      </c>
    </row>
    <row r="309" s="2" customFormat="1">
      <c r="A309" s="35"/>
      <c r="B309" s="36"/>
      <c r="C309" s="37"/>
      <c r="D309" s="220" t="s">
        <v>129</v>
      </c>
      <c r="E309" s="37"/>
      <c r="F309" s="221" t="s">
        <v>446</v>
      </c>
      <c r="G309" s="37"/>
      <c r="H309" s="37"/>
      <c r="I309" s="222"/>
      <c r="J309" s="37"/>
      <c r="K309" s="37"/>
      <c r="L309" s="41"/>
      <c r="M309" s="223"/>
      <c r="N309" s="224"/>
      <c r="O309" s="88"/>
      <c r="P309" s="88"/>
      <c r="Q309" s="88"/>
      <c r="R309" s="88"/>
      <c r="S309" s="88"/>
      <c r="T309" s="89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4" t="s">
        <v>129</v>
      </c>
      <c r="AU309" s="14" t="s">
        <v>82</v>
      </c>
    </row>
    <row r="310" s="2" customFormat="1" ht="33" customHeight="1">
      <c r="A310" s="35"/>
      <c r="B310" s="36"/>
      <c r="C310" s="207" t="s">
        <v>323</v>
      </c>
      <c r="D310" s="207" t="s">
        <v>124</v>
      </c>
      <c r="E310" s="208" t="s">
        <v>448</v>
      </c>
      <c r="F310" s="209" t="s">
        <v>449</v>
      </c>
      <c r="G310" s="210" t="s">
        <v>127</v>
      </c>
      <c r="H310" s="211">
        <v>2</v>
      </c>
      <c r="I310" s="212"/>
      <c r="J310" s="213">
        <f>ROUND(I310*H310,2)</f>
        <v>0</v>
      </c>
      <c r="K310" s="209" t="s">
        <v>1</v>
      </c>
      <c r="L310" s="41"/>
      <c r="M310" s="214" t="s">
        <v>1</v>
      </c>
      <c r="N310" s="215" t="s">
        <v>39</v>
      </c>
      <c r="O310" s="88"/>
      <c r="P310" s="216">
        <f>O310*H310</f>
        <v>0</v>
      </c>
      <c r="Q310" s="216">
        <v>0</v>
      </c>
      <c r="R310" s="216">
        <f>Q310*H310</f>
        <v>0</v>
      </c>
      <c r="S310" s="216">
        <v>0</v>
      </c>
      <c r="T310" s="21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18" t="s">
        <v>128</v>
      </c>
      <c r="AT310" s="218" t="s">
        <v>124</v>
      </c>
      <c r="AU310" s="218" t="s">
        <v>82</v>
      </c>
      <c r="AY310" s="14" t="s">
        <v>123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14" t="s">
        <v>82</v>
      </c>
      <c r="BK310" s="219">
        <f>ROUND(I310*H310,2)</f>
        <v>0</v>
      </c>
      <c r="BL310" s="14" t="s">
        <v>128</v>
      </c>
      <c r="BM310" s="218" t="s">
        <v>450</v>
      </c>
    </row>
    <row r="311" s="2" customFormat="1">
      <c r="A311" s="35"/>
      <c r="B311" s="36"/>
      <c r="C311" s="37"/>
      <c r="D311" s="220" t="s">
        <v>129</v>
      </c>
      <c r="E311" s="37"/>
      <c r="F311" s="221" t="s">
        <v>449</v>
      </c>
      <c r="G311" s="37"/>
      <c r="H311" s="37"/>
      <c r="I311" s="222"/>
      <c r="J311" s="37"/>
      <c r="K311" s="37"/>
      <c r="L311" s="41"/>
      <c r="M311" s="223"/>
      <c r="N311" s="224"/>
      <c r="O311" s="88"/>
      <c r="P311" s="88"/>
      <c r="Q311" s="88"/>
      <c r="R311" s="88"/>
      <c r="S311" s="88"/>
      <c r="T311" s="89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4" t="s">
        <v>129</v>
      </c>
      <c r="AU311" s="14" t="s">
        <v>82</v>
      </c>
    </row>
    <row r="312" s="2" customFormat="1" ht="33" customHeight="1">
      <c r="A312" s="35"/>
      <c r="B312" s="36"/>
      <c r="C312" s="207" t="s">
        <v>451</v>
      </c>
      <c r="D312" s="207" t="s">
        <v>124</v>
      </c>
      <c r="E312" s="208" t="s">
        <v>452</v>
      </c>
      <c r="F312" s="209" t="s">
        <v>453</v>
      </c>
      <c r="G312" s="210" t="s">
        <v>127</v>
      </c>
      <c r="H312" s="211">
        <v>4</v>
      </c>
      <c r="I312" s="212"/>
      <c r="J312" s="213">
        <f>ROUND(I312*H312,2)</f>
        <v>0</v>
      </c>
      <c r="K312" s="209" t="s">
        <v>1</v>
      </c>
      <c r="L312" s="41"/>
      <c r="M312" s="214" t="s">
        <v>1</v>
      </c>
      <c r="N312" s="215" t="s">
        <v>39</v>
      </c>
      <c r="O312" s="88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18" t="s">
        <v>128</v>
      </c>
      <c r="AT312" s="218" t="s">
        <v>124</v>
      </c>
      <c r="AU312" s="218" t="s">
        <v>82</v>
      </c>
      <c r="AY312" s="14" t="s">
        <v>123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14" t="s">
        <v>82</v>
      </c>
      <c r="BK312" s="219">
        <f>ROUND(I312*H312,2)</f>
        <v>0</v>
      </c>
      <c r="BL312" s="14" t="s">
        <v>128</v>
      </c>
      <c r="BM312" s="218" t="s">
        <v>454</v>
      </c>
    </row>
    <row r="313" s="2" customFormat="1">
      <c r="A313" s="35"/>
      <c r="B313" s="36"/>
      <c r="C313" s="37"/>
      <c r="D313" s="220" t="s">
        <v>129</v>
      </c>
      <c r="E313" s="37"/>
      <c r="F313" s="221" t="s">
        <v>453</v>
      </c>
      <c r="G313" s="37"/>
      <c r="H313" s="37"/>
      <c r="I313" s="222"/>
      <c r="J313" s="37"/>
      <c r="K313" s="37"/>
      <c r="L313" s="41"/>
      <c r="M313" s="223"/>
      <c r="N313" s="224"/>
      <c r="O313" s="88"/>
      <c r="P313" s="88"/>
      <c r="Q313" s="88"/>
      <c r="R313" s="88"/>
      <c r="S313" s="88"/>
      <c r="T313" s="89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4" t="s">
        <v>129</v>
      </c>
      <c r="AU313" s="14" t="s">
        <v>82</v>
      </c>
    </row>
    <row r="314" s="2" customFormat="1" ht="33" customHeight="1">
      <c r="A314" s="35"/>
      <c r="B314" s="36"/>
      <c r="C314" s="207" t="s">
        <v>324</v>
      </c>
      <c r="D314" s="207" t="s">
        <v>124</v>
      </c>
      <c r="E314" s="208" t="s">
        <v>455</v>
      </c>
      <c r="F314" s="209" t="s">
        <v>456</v>
      </c>
      <c r="G314" s="210" t="s">
        <v>127</v>
      </c>
      <c r="H314" s="211">
        <v>2</v>
      </c>
      <c r="I314" s="212"/>
      <c r="J314" s="213">
        <f>ROUND(I314*H314,2)</f>
        <v>0</v>
      </c>
      <c r="K314" s="209" t="s">
        <v>1</v>
      </c>
      <c r="L314" s="41"/>
      <c r="M314" s="214" t="s">
        <v>1</v>
      </c>
      <c r="N314" s="215" t="s">
        <v>39</v>
      </c>
      <c r="O314" s="88"/>
      <c r="P314" s="216">
        <f>O314*H314</f>
        <v>0</v>
      </c>
      <c r="Q314" s="216">
        <v>0</v>
      </c>
      <c r="R314" s="216">
        <f>Q314*H314</f>
        <v>0</v>
      </c>
      <c r="S314" s="216">
        <v>0</v>
      </c>
      <c r="T314" s="21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18" t="s">
        <v>128</v>
      </c>
      <c r="AT314" s="218" t="s">
        <v>124</v>
      </c>
      <c r="AU314" s="218" t="s">
        <v>82</v>
      </c>
      <c r="AY314" s="14" t="s">
        <v>123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14" t="s">
        <v>82</v>
      </c>
      <c r="BK314" s="219">
        <f>ROUND(I314*H314,2)</f>
        <v>0</v>
      </c>
      <c r="BL314" s="14" t="s">
        <v>128</v>
      </c>
      <c r="BM314" s="218" t="s">
        <v>457</v>
      </c>
    </row>
    <row r="315" s="2" customFormat="1">
      <c r="A315" s="35"/>
      <c r="B315" s="36"/>
      <c r="C315" s="37"/>
      <c r="D315" s="220" t="s">
        <v>129</v>
      </c>
      <c r="E315" s="37"/>
      <c r="F315" s="221" t="s">
        <v>456</v>
      </c>
      <c r="G315" s="37"/>
      <c r="H315" s="37"/>
      <c r="I315" s="222"/>
      <c r="J315" s="37"/>
      <c r="K315" s="37"/>
      <c r="L315" s="41"/>
      <c r="M315" s="223"/>
      <c r="N315" s="224"/>
      <c r="O315" s="88"/>
      <c r="P315" s="88"/>
      <c r="Q315" s="88"/>
      <c r="R315" s="88"/>
      <c r="S315" s="88"/>
      <c r="T315" s="89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4" t="s">
        <v>129</v>
      </c>
      <c r="AU315" s="14" t="s">
        <v>82</v>
      </c>
    </row>
    <row r="316" s="2" customFormat="1" ht="78" customHeight="1">
      <c r="A316" s="35"/>
      <c r="B316" s="36"/>
      <c r="C316" s="207" t="s">
        <v>458</v>
      </c>
      <c r="D316" s="207" t="s">
        <v>124</v>
      </c>
      <c r="E316" s="208" t="s">
        <v>459</v>
      </c>
      <c r="F316" s="209" t="s">
        <v>460</v>
      </c>
      <c r="G316" s="210" t="s">
        <v>196</v>
      </c>
      <c r="H316" s="211">
        <v>1</v>
      </c>
      <c r="I316" s="212"/>
      <c r="J316" s="213">
        <f>ROUND(I316*H316,2)</f>
        <v>0</v>
      </c>
      <c r="K316" s="209" t="s">
        <v>1</v>
      </c>
      <c r="L316" s="41"/>
      <c r="M316" s="214" t="s">
        <v>1</v>
      </c>
      <c r="N316" s="215" t="s">
        <v>39</v>
      </c>
      <c r="O316" s="88"/>
      <c r="P316" s="216">
        <f>O316*H316</f>
        <v>0</v>
      </c>
      <c r="Q316" s="216">
        <v>0</v>
      </c>
      <c r="R316" s="216">
        <f>Q316*H316</f>
        <v>0</v>
      </c>
      <c r="S316" s="216">
        <v>0</v>
      </c>
      <c r="T316" s="217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18" t="s">
        <v>128</v>
      </c>
      <c r="AT316" s="218" t="s">
        <v>124</v>
      </c>
      <c r="AU316" s="218" t="s">
        <v>82</v>
      </c>
      <c r="AY316" s="14" t="s">
        <v>123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14" t="s">
        <v>82</v>
      </c>
      <c r="BK316" s="219">
        <f>ROUND(I316*H316,2)</f>
        <v>0</v>
      </c>
      <c r="BL316" s="14" t="s">
        <v>128</v>
      </c>
      <c r="BM316" s="218" t="s">
        <v>461</v>
      </c>
    </row>
    <row r="317" s="2" customFormat="1">
      <c r="A317" s="35"/>
      <c r="B317" s="36"/>
      <c r="C317" s="37"/>
      <c r="D317" s="220" t="s">
        <v>129</v>
      </c>
      <c r="E317" s="37"/>
      <c r="F317" s="221" t="s">
        <v>462</v>
      </c>
      <c r="G317" s="37"/>
      <c r="H317" s="37"/>
      <c r="I317" s="222"/>
      <c r="J317" s="37"/>
      <c r="K317" s="37"/>
      <c r="L317" s="41"/>
      <c r="M317" s="223"/>
      <c r="N317" s="224"/>
      <c r="O317" s="88"/>
      <c r="P317" s="88"/>
      <c r="Q317" s="88"/>
      <c r="R317" s="88"/>
      <c r="S317" s="88"/>
      <c r="T317" s="89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4" t="s">
        <v>129</v>
      </c>
      <c r="AU317" s="14" t="s">
        <v>82</v>
      </c>
    </row>
    <row r="318" s="2" customFormat="1" ht="16.5" customHeight="1">
      <c r="A318" s="35"/>
      <c r="B318" s="36"/>
      <c r="C318" s="207" t="s">
        <v>326</v>
      </c>
      <c r="D318" s="207" t="s">
        <v>124</v>
      </c>
      <c r="E318" s="208" t="s">
        <v>463</v>
      </c>
      <c r="F318" s="209" t="s">
        <v>464</v>
      </c>
      <c r="G318" s="210" t="s">
        <v>127</v>
      </c>
      <c r="H318" s="211">
        <v>2</v>
      </c>
      <c r="I318" s="212"/>
      <c r="J318" s="213">
        <f>ROUND(I318*H318,2)</f>
        <v>0</v>
      </c>
      <c r="K318" s="209" t="s">
        <v>1</v>
      </c>
      <c r="L318" s="41"/>
      <c r="M318" s="214" t="s">
        <v>1</v>
      </c>
      <c r="N318" s="215" t="s">
        <v>39</v>
      </c>
      <c r="O318" s="88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18" t="s">
        <v>128</v>
      </c>
      <c r="AT318" s="218" t="s">
        <v>124</v>
      </c>
      <c r="AU318" s="218" t="s">
        <v>82</v>
      </c>
      <c r="AY318" s="14" t="s">
        <v>123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14" t="s">
        <v>82</v>
      </c>
      <c r="BK318" s="219">
        <f>ROUND(I318*H318,2)</f>
        <v>0</v>
      </c>
      <c r="BL318" s="14" t="s">
        <v>128</v>
      </c>
      <c r="BM318" s="218" t="s">
        <v>465</v>
      </c>
    </row>
    <row r="319" s="2" customFormat="1">
      <c r="A319" s="35"/>
      <c r="B319" s="36"/>
      <c r="C319" s="37"/>
      <c r="D319" s="220" t="s">
        <v>129</v>
      </c>
      <c r="E319" s="37"/>
      <c r="F319" s="221" t="s">
        <v>464</v>
      </c>
      <c r="G319" s="37"/>
      <c r="H319" s="37"/>
      <c r="I319" s="222"/>
      <c r="J319" s="37"/>
      <c r="K319" s="37"/>
      <c r="L319" s="41"/>
      <c r="M319" s="223"/>
      <c r="N319" s="224"/>
      <c r="O319" s="88"/>
      <c r="P319" s="88"/>
      <c r="Q319" s="88"/>
      <c r="R319" s="88"/>
      <c r="S319" s="88"/>
      <c r="T319" s="89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4" t="s">
        <v>129</v>
      </c>
      <c r="AU319" s="14" t="s">
        <v>82</v>
      </c>
    </row>
    <row r="320" s="11" customFormat="1" ht="25.92" customHeight="1">
      <c r="A320" s="11"/>
      <c r="B320" s="193"/>
      <c r="C320" s="194"/>
      <c r="D320" s="195" t="s">
        <v>73</v>
      </c>
      <c r="E320" s="196" t="s">
        <v>203</v>
      </c>
      <c r="F320" s="196" t="s">
        <v>466</v>
      </c>
      <c r="G320" s="194"/>
      <c r="H320" s="194"/>
      <c r="I320" s="197"/>
      <c r="J320" s="198">
        <f>BK320</f>
        <v>0</v>
      </c>
      <c r="K320" s="194"/>
      <c r="L320" s="199"/>
      <c r="M320" s="200"/>
      <c r="N320" s="201"/>
      <c r="O320" s="201"/>
      <c r="P320" s="202">
        <f>SUM(P321:P332)</f>
        <v>0</v>
      </c>
      <c r="Q320" s="201"/>
      <c r="R320" s="202">
        <f>SUM(R321:R332)</f>
        <v>0</v>
      </c>
      <c r="S320" s="201"/>
      <c r="T320" s="203">
        <f>SUM(T321:T332)</f>
        <v>0</v>
      </c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R320" s="204" t="s">
        <v>82</v>
      </c>
      <c r="AT320" s="205" t="s">
        <v>73</v>
      </c>
      <c r="AU320" s="205" t="s">
        <v>74</v>
      </c>
      <c r="AY320" s="204" t="s">
        <v>123</v>
      </c>
      <c r="BK320" s="206">
        <f>SUM(BK321:BK332)</f>
        <v>0</v>
      </c>
    </row>
    <row r="321" s="2" customFormat="1" ht="16.5" customHeight="1">
      <c r="A321" s="35"/>
      <c r="B321" s="36"/>
      <c r="C321" s="207" t="s">
        <v>467</v>
      </c>
      <c r="D321" s="207" t="s">
        <v>124</v>
      </c>
      <c r="E321" s="208" t="s">
        <v>205</v>
      </c>
      <c r="F321" s="209" t="s">
        <v>468</v>
      </c>
      <c r="G321" s="210" t="s">
        <v>158</v>
      </c>
      <c r="H321" s="211">
        <v>25</v>
      </c>
      <c r="I321" s="212"/>
      <c r="J321" s="213">
        <f>ROUND(I321*H321,2)</f>
        <v>0</v>
      </c>
      <c r="K321" s="209" t="s">
        <v>1</v>
      </c>
      <c r="L321" s="41"/>
      <c r="M321" s="214" t="s">
        <v>1</v>
      </c>
      <c r="N321" s="215" t="s">
        <v>39</v>
      </c>
      <c r="O321" s="88"/>
      <c r="P321" s="216">
        <f>O321*H321</f>
        <v>0</v>
      </c>
      <c r="Q321" s="216">
        <v>0</v>
      </c>
      <c r="R321" s="216">
        <f>Q321*H321</f>
        <v>0</v>
      </c>
      <c r="S321" s="216">
        <v>0</v>
      </c>
      <c r="T321" s="21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18" t="s">
        <v>128</v>
      </c>
      <c r="AT321" s="218" t="s">
        <v>124</v>
      </c>
      <c r="AU321" s="218" t="s">
        <v>82</v>
      </c>
      <c r="AY321" s="14" t="s">
        <v>123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14" t="s">
        <v>82</v>
      </c>
      <c r="BK321" s="219">
        <f>ROUND(I321*H321,2)</f>
        <v>0</v>
      </c>
      <c r="BL321" s="14" t="s">
        <v>128</v>
      </c>
      <c r="BM321" s="218" t="s">
        <v>469</v>
      </c>
    </row>
    <row r="322" s="2" customFormat="1">
      <c r="A322" s="35"/>
      <c r="B322" s="36"/>
      <c r="C322" s="37"/>
      <c r="D322" s="220" t="s">
        <v>129</v>
      </c>
      <c r="E322" s="37"/>
      <c r="F322" s="221" t="s">
        <v>468</v>
      </c>
      <c r="G322" s="37"/>
      <c r="H322" s="37"/>
      <c r="I322" s="222"/>
      <c r="J322" s="37"/>
      <c r="K322" s="37"/>
      <c r="L322" s="41"/>
      <c r="M322" s="223"/>
      <c r="N322" s="224"/>
      <c r="O322" s="88"/>
      <c r="P322" s="88"/>
      <c r="Q322" s="88"/>
      <c r="R322" s="88"/>
      <c r="S322" s="88"/>
      <c r="T322" s="89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14" t="s">
        <v>129</v>
      </c>
      <c r="AU322" s="14" t="s">
        <v>82</v>
      </c>
    </row>
    <row r="323" s="2" customFormat="1" ht="16.5" customHeight="1">
      <c r="A323" s="35"/>
      <c r="B323" s="36"/>
      <c r="C323" s="207" t="s">
        <v>327</v>
      </c>
      <c r="D323" s="207" t="s">
        <v>124</v>
      </c>
      <c r="E323" s="208" t="s">
        <v>470</v>
      </c>
      <c r="F323" s="209" t="s">
        <v>471</v>
      </c>
      <c r="G323" s="210" t="s">
        <v>158</v>
      </c>
      <c r="H323" s="211">
        <v>8</v>
      </c>
      <c r="I323" s="212"/>
      <c r="J323" s="213">
        <f>ROUND(I323*H323,2)</f>
        <v>0</v>
      </c>
      <c r="K323" s="209" t="s">
        <v>1</v>
      </c>
      <c r="L323" s="41"/>
      <c r="M323" s="214" t="s">
        <v>1</v>
      </c>
      <c r="N323" s="215" t="s">
        <v>39</v>
      </c>
      <c r="O323" s="88"/>
      <c r="P323" s="216">
        <f>O323*H323</f>
        <v>0</v>
      </c>
      <c r="Q323" s="216">
        <v>0</v>
      </c>
      <c r="R323" s="216">
        <f>Q323*H323</f>
        <v>0</v>
      </c>
      <c r="S323" s="216">
        <v>0</v>
      </c>
      <c r="T323" s="21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18" t="s">
        <v>128</v>
      </c>
      <c r="AT323" s="218" t="s">
        <v>124</v>
      </c>
      <c r="AU323" s="218" t="s">
        <v>82</v>
      </c>
      <c r="AY323" s="14" t="s">
        <v>123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14" t="s">
        <v>82</v>
      </c>
      <c r="BK323" s="219">
        <f>ROUND(I323*H323,2)</f>
        <v>0</v>
      </c>
      <c r="BL323" s="14" t="s">
        <v>128</v>
      </c>
      <c r="BM323" s="218" t="s">
        <v>472</v>
      </c>
    </row>
    <row r="324" s="2" customFormat="1">
      <c r="A324" s="35"/>
      <c r="B324" s="36"/>
      <c r="C324" s="37"/>
      <c r="D324" s="220" t="s">
        <v>129</v>
      </c>
      <c r="E324" s="37"/>
      <c r="F324" s="221" t="s">
        <v>471</v>
      </c>
      <c r="G324" s="37"/>
      <c r="H324" s="37"/>
      <c r="I324" s="222"/>
      <c r="J324" s="37"/>
      <c r="K324" s="37"/>
      <c r="L324" s="41"/>
      <c r="M324" s="223"/>
      <c r="N324" s="224"/>
      <c r="O324" s="88"/>
      <c r="P324" s="88"/>
      <c r="Q324" s="88"/>
      <c r="R324" s="88"/>
      <c r="S324" s="88"/>
      <c r="T324" s="89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T324" s="14" t="s">
        <v>129</v>
      </c>
      <c r="AU324" s="14" t="s">
        <v>82</v>
      </c>
    </row>
    <row r="325" s="2" customFormat="1" ht="16.5" customHeight="1">
      <c r="A325" s="35"/>
      <c r="B325" s="36"/>
      <c r="C325" s="207" t="s">
        <v>473</v>
      </c>
      <c r="D325" s="207" t="s">
        <v>124</v>
      </c>
      <c r="E325" s="208" t="s">
        <v>474</v>
      </c>
      <c r="F325" s="209" t="s">
        <v>475</v>
      </c>
      <c r="G325" s="210" t="s">
        <v>158</v>
      </c>
      <c r="H325" s="211">
        <v>25</v>
      </c>
      <c r="I325" s="212"/>
      <c r="J325" s="213">
        <f>ROUND(I325*H325,2)</f>
        <v>0</v>
      </c>
      <c r="K325" s="209" t="s">
        <v>1</v>
      </c>
      <c r="L325" s="41"/>
      <c r="M325" s="214" t="s">
        <v>1</v>
      </c>
      <c r="N325" s="215" t="s">
        <v>39</v>
      </c>
      <c r="O325" s="88"/>
      <c r="P325" s="216">
        <f>O325*H325</f>
        <v>0</v>
      </c>
      <c r="Q325" s="216">
        <v>0</v>
      </c>
      <c r="R325" s="216">
        <f>Q325*H325</f>
        <v>0</v>
      </c>
      <c r="S325" s="216">
        <v>0</v>
      </c>
      <c r="T325" s="21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18" t="s">
        <v>128</v>
      </c>
      <c r="AT325" s="218" t="s">
        <v>124</v>
      </c>
      <c r="AU325" s="218" t="s">
        <v>82</v>
      </c>
      <c r="AY325" s="14" t="s">
        <v>123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14" t="s">
        <v>82</v>
      </c>
      <c r="BK325" s="219">
        <f>ROUND(I325*H325,2)</f>
        <v>0</v>
      </c>
      <c r="BL325" s="14" t="s">
        <v>128</v>
      </c>
      <c r="BM325" s="218" t="s">
        <v>476</v>
      </c>
    </row>
    <row r="326" s="2" customFormat="1">
      <c r="A326" s="35"/>
      <c r="B326" s="36"/>
      <c r="C326" s="37"/>
      <c r="D326" s="220" t="s">
        <v>129</v>
      </c>
      <c r="E326" s="37"/>
      <c r="F326" s="221" t="s">
        <v>475</v>
      </c>
      <c r="G326" s="37"/>
      <c r="H326" s="37"/>
      <c r="I326" s="222"/>
      <c r="J326" s="37"/>
      <c r="K326" s="37"/>
      <c r="L326" s="41"/>
      <c r="M326" s="223"/>
      <c r="N326" s="224"/>
      <c r="O326" s="88"/>
      <c r="P326" s="88"/>
      <c r="Q326" s="88"/>
      <c r="R326" s="88"/>
      <c r="S326" s="88"/>
      <c r="T326" s="89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14" t="s">
        <v>129</v>
      </c>
      <c r="AU326" s="14" t="s">
        <v>82</v>
      </c>
    </row>
    <row r="327" s="2" customFormat="1" ht="16.5" customHeight="1">
      <c r="A327" s="35"/>
      <c r="B327" s="36"/>
      <c r="C327" s="207" t="s">
        <v>329</v>
      </c>
      <c r="D327" s="207" t="s">
        <v>124</v>
      </c>
      <c r="E327" s="208" t="s">
        <v>477</v>
      </c>
      <c r="F327" s="209" t="s">
        <v>478</v>
      </c>
      <c r="G327" s="210" t="s">
        <v>158</v>
      </c>
      <c r="H327" s="211">
        <v>42</v>
      </c>
      <c r="I327" s="212"/>
      <c r="J327" s="213">
        <f>ROUND(I327*H327,2)</f>
        <v>0</v>
      </c>
      <c r="K327" s="209" t="s">
        <v>1</v>
      </c>
      <c r="L327" s="41"/>
      <c r="M327" s="214" t="s">
        <v>1</v>
      </c>
      <c r="N327" s="215" t="s">
        <v>39</v>
      </c>
      <c r="O327" s="88"/>
      <c r="P327" s="216">
        <f>O327*H327</f>
        <v>0</v>
      </c>
      <c r="Q327" s="216">
        <v>0</v>
      </c>
      <c r="R327" s="216">
        <f>Q327*H327</f>
        <v>0</v>
      </c>
      <c r="S327" s="216">
        <v>0</v>
      </c>
      <c r="T327" s="21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18" t="s">
        <v>128</v>
      </c>
      <c r="AT327" s="218" t="s">
        <v>124</v>
      </c>
      <c r="AU327" s="218" t="s">
        <v>82</v>
      </c>
      <c r="AY327" s="14" t="s">
        <v>123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14" t="s">
        <v>82</v>
      </c>
      <c r="BK327" s="219">
        <f>ROUND(I327*H327,2)</f>
        <v>0</v>
      </c>
      <c r="BL327" s="14" t="s">
        <v>128</v>
      </c>
      <c r="BM327" s="218" t="s">
        <v>479</v>
      </c>
    </row>
    <row r="328" s="2" customFormat="1">
      <c r="A328" s="35"/>
      <c r="B328" s="36"/>
      <c r="C328" s="37"/>
      <c r="D328" s="220" t="s">
        <v>129</v>
      </c>
      <c r="E328" s="37"/>
      <c r="F328" s="221" t="s">
        <v>478</v>
      </c>
      <c r="G328" s="37"/>
      <c r="H328" s="37"/>
      <c r="I328" s="222"/>
      <c r="J328" s="37"/>
      <c r="K328" s="37"/>
      <c r="L328" s="41"/>
      <c r="M328" s="223"/>
      <c r="N328" s="224"/>
      <c r="O328" s="88"/>
      <c r="P328" s="88"/>
      <c r="Q328" s="88"/>
      <c r="R328" s="88"/>
      <c r="S328" s="88"/>
      <c r="T328" s="89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T328" s="14" t="s">
        <v>129</v>
      </c>
      <c r="AU328" s="14" t="s">
        <v>82</v>
      </c>
    </row>
    <row r="329" s="2" customFormat="1" ht="16.5" customHeight="1">
      <c r="A329" s="35"/>
      <c r="B329" s="36"/>
      <c r="C329" s="207" t="s">
        <v>480</v>
      </c>
      <c r="D329" s="207" t="s">
        <v>124</v>
      </c>
      <c r="E329" s="208" t="s">
        <v>481</v>
      </c>
      <c r="F329" s="209" t="s">
        <v>482</v>
      </c>
      <c r="G329" s="210" t="s">
        <v>158</v>
      </c>
      <c r="H329" s="211">
        <v>35</v>
      </c>
      <c r="I329" s="212"/>
      <c r="J329" s="213">
        <f>ROUND(I329*H329,2)</f>
        <v>0</v>
      </c>
      <c r="K329" s="209" t="s">
        <v>1</v>
      </c>
      <c r="L329" s="41"/>
      <c r="M329" s="214" t="s">
        <v>1</v>
      </c>
      <c r="N329" s="215" t="s">
        <v>39</v>
      </c>
      <c r="O329" s="88"/>
      <c r="P329" s="216">
        <f>O329*H329</f>
        <v>0</v>
      </c>
      <c r="Q329" s="216">
        <v>0</v>
      </c>
      <c r="R329" s="216">
        <f>Q329*H329</f>
        <v>0</v>
      </c>
      <c r="S329" s="216">
        <v>0</v>
      </c>
      <c r="T329" s="21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18" t="s">
        <v>128</v>
      </c>
      <c r="AT329" s="218" t="s">
        <v>124</v>
      </c>
      <c r="AU329" s="218" t="s">
        <v>82</v>
      </c>
      <c r="AY329" s="14" t="s">
        <v>123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14" t="s">
        <v>82</v>
      </c>
      <c r="BK329" s="219">
        <f>ROUND(I329*H329,2)</f>
        <v>0</v>
      </c>
      <c r="BL329" s="14" t="s">
        <v>128</v>
      </c>
      <c r="BM329" s="218" t="s">
        <v>483</v>
      </c>
    </row>
    <row r="330" s="2" customFormat="1">
      <c r="A330" s="35"/>
      <c r="B330" s="36"/>
      <c r="C330" s="37"/>
      <c r="D330" s="220" t="s">
        <v>129</v>
      </c>
      <c r="E330" s="37"/>
      <c r="F330" s="221" t="s">
        <v>482</v>
      </c>
      <c r="G330" s="37"/>
      <c r="H330" s="37"/>
      <c r="I330" s="222"/>
      <c r="J330" s="37"/>
      <c r="K330" s="37"/>
      <c r="L330" s="41"/>
      <c r="M330" s="223"/>
      <c r="N330" s="224"/>
      <c r="O330" s="88"/>
      <c r="P330" s="88"/>
      <c r="Q330" s="88"/>
      <c r="R330" s="88"/>
      <c r="S330" s="88"/>
      <c r="T330" s="89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T330" s="14" t="s">
        <v>129</v>
      </c>
      <c r="AU330" s="14" t="s">
        <v>82</v>
      </c>
    </row>
    <row r="331" s="2" customFormat="1" ht="16.5" customHeight="1">
      <c r="A331" s="35"/>
      <c r="B331" s="36"/>
      <c r="C331" s="207" t="s">
        <v>330</v>
      </c>
      <c r="D331" s="207" t="s">
        <v>124</v>
      </c>
      <c r="E331" s="208" t="s">
        <v>484</v>
      </c>
      <c r="F331" s="209" t="s">
        <v>485</v>
      </c>
      <c r="G331" s="210" t="s">
        <v>196</v>
      </c>
      <c r="H331" s="211">
        <v>1</v>
      </c>
      <c r="I331" s="212"/>
      <c r="J331" s="213">
        <f>ROUND(I331*H331,2)</f>
        <v>0</v>
      </c>
      <c r="K331" s="209" t="s">
        <v>1</v>
      </c>
      <c r="L331" s="41"/>
      <c r="M331" s="214" t="s">
        <v>1</v>
      </c>
      <c r="N331" s="215" t="s">
        <v>39</v>
      </c>
      <c r="O331" s="88"/>
      <c r="P331" s="216">
        <f>O331*H331</f>
        <v>0</v>
      </c>
      <c r="Q331" s="216">
        <v>0</v>
      </c>
      <c r="R331" s="216">
        <f>Q331*H331</f>
        <v>0</v>
      </c>
      <c r="S331" s="216">
        <v>0</v>
      </c>
      <c r="T331" s="217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18" t="s">
        <v>128</v>
      </c>
      <c r="AT331" s="218" t="s">
        <v>124</v>
      </c>
      <c r="AU331" s="218" t="s">
        <v>82</v>
      </c>
      <c r="AY331" s="14" t="s">
        <v>123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14" t="s">
        <v>82</v>
      </c>
      <c r="BK331" s="219">
        <f>ROUND(I331*H331,2)</f>
        <v>0</v>
      </c>
      <c r="BL331" s="14" t="s">
        <v>128</v>
      </c>
      <c r="BM331" s="218" t="s">
        <v>486</v>
      </c>
    </row>
    <row r="332" s="2" customFormat="1">
      <c r="A332" s="35"/>
      <c r="B332" s="36"/>
      <c r="C332" s="37"/>
      <c r="D332" s="220" t="s">
        <v>129</v>
      </c>
      <c r="E332" s="37"/>
      <c r="F332" s="221" t="s">
        <v>485</v>
      </c>
      <c r="G332" s="37"/>
      <c r="H332" s="37"/>
      <c r="I332" s="222"/>
      <c r="J332" s="37"/>
      <c r="K332" s="37"/>
      <c r="L332" s="41"/>
      <c r="M332" s="223"/>
      <c r="N332" s="224"/>
      <c r="O332" s="88"/>
      <c r="P332" s="88"/>
      <c r="Q332" s="88"/>
      <c r="R332" s="88"/>
      <c r="S332" s="88"/>
      <c r="T332" s="89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T332" s="14" t="s">
        <v>129</v>
      </c>
      <c r="AU332" s="14" t="s">
        <v>82</v>
      </c>
    </row>
    <row r="333" s="11" customFormat="1" ht="25.92" customHeight="1">
      <c r="A333" s="11"/>
      <c r="B333" s="193"/>
      <c r="C333" s="194"/>
      <c r="D333" s="195" t="s">
        <v>73</v>
      </c>
      <c r="E333" s="196" t="s">
        <v>487</v>
      </c>
      <c r="F333" s="196" t="s">
        <v>488</v>
      </c>
      <c r="G333" s="194"/>
      <c r="H333" s="194"/>
      <c r="I333" s="197"/>
      <c r="J333" s="198">
        <f>BK333</f>
        <v>0</v>
      </c>
      <c r="K333" s="194"/>
      <c r="L333" s="199"/>
      <c r="M333" s="200"/>
      <c r="N333" s="201"/>
      <c r="O333" s="201"/>
      <c r="P333" s="202">
        <f>SUM(P334:P341)</f>
        <v>0</v>
      </c>
      <c r="Q333" s="201"/>
      <c r="R333" s="202">
        <f>SUM(R334:R341)</f>
        <v>0</v>
      </c>
      <c r="S333" s="201"/>
      <c r="T333" s="203">
        <f>SUM(T334:T341)</f>
        <v>0</v>
      </c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R333" s="204" t="s">
        <v>82</v>
      </c>
      <c r="AT333" s="205" t="s">
        <v>73</v>
      </c>
      <c r="AU333" s="205" t="s">
        <v>74</v>
      </c>
      <c r="AY333" s="204" t="s">
        <v>123</v>
      </c>
      <c r="BK333" s="206">
        <f>SUM(BK334:BK341)</f>
        <v>0</v>
      </c>
    </row>
    <row r="334" s="2" customFormat="1" ht="16.5" customHeight="1">
      <c r="A334" s="35"/>
      <c r="B334" s="36"/>
      <c r="C334" s="207" t="s">
        <v>489</v>
      </c>
      <c r="D334" s="207" t="s">
        <v>124</v>
      </c>
      <c r="E334" s="208" t="s">
        <v>490</v>
      </c>
      <c r="F334" s="209" t="s">
        <v>491</v>
      </c>
      <c r="G334" s="210" t="s">
        <v>158</v>
      </c>
      <c r="H334" s="211">
        <v>20</v>
      </c>
      <c r="I334" s="212"/>
      <c r="J334" s="213">
        <f>ROUND(I334*H334,2)</f>
        <v>0</v>
      </c>
      <c r="K334" s="209" t="s">
        <v>1</v>
      </c>
      <c r="L334" s="41"/>
      <c r="M334" s="214" t="s">
        <v>1</v>
      </c>
      <c r="N334" s="215" t="s">
        <v>39</v>
      </c>
      <c r="O334" s="88"/>
      <c r="P334" s="216">
        <f>O334*H334</f>
        <v>0</v>
      </c>
      <c r="Q334" s="216">
        <v>0</v>
      </c>
      <c r="R334" s="216">
        <f>Q334*H334</f>
        <v>0</v>
      </c>
      <c r="S334" s="216">
        <v>0</v>
      </c>
      <c r="T334" s="217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18" t="s">
        <v>128</v>
      </c>
      <c r="AT334" s="218" t="s">
        <v>124</v>
      </c>
      <c r="AU334" s="218" t="s">
        <v>82</v>
      </c>
      <c r="AY334" s="14" t="s">
        <v>123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14" t="s">
        <v>82</v>
      </c>
      <c r="BK334" s="219">
        <f>ROUND(I334*H334,2)</f>
        <v>0</v>
      </c>
      <c r="BL334" s="14" t="s">
        <v>128</v>
      </c>
      <c r="BM334" s="218" t="s">
        <v>492</v>
      </c>
    </row>
    <row r="335" s="2" customFormat="1">
      <c r="A335" s="35"/>
      <c r="B335" s="36"/>
      <c r="C335" s="37"/>
      <c r="D335" s="220" t="s">
        <v>129</v>
      </c>
      <c r="E335" s="37"/>
      <c r="F335" s="221" t="s">
        <v>491</v>
      </c>
      <c r="G335" s="37"/>
      <c r="H335" s="37"/>
      <c r="I335" s="222"/>
      <c r="J335" s="37"/>
      <c r="K335" s="37"/>
      <c r="L335" s="41"/>
      <c r="M335" s="223"/>
      <c r="N335" s="224"/>
      <c r="O335" s="88"/>
      <c r="P335" s="88"/>
      <c r="Q335" s="88"/>
      <c r="R335" s="88"/>
      <c r="S335" s="88"/>
      <c r="T335" s="89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T335" s="14" t="s">
        <v>129</v>
      </c>
      <c r="AU335" s="14" t="s">
        <v>82</v>
      </c>
    </row>
    <row r="336" s="2" customFormat="1" ht="16.5" customHeight="1">
      <c r="A336" s="35"/>
      <c r="B336" s="36"/>
      <c r="C336" s="207" t="s">
        <v>332</v>
      </c>
      <c r="D336" s="207" t="s">
        <v>124</v>
      </c>
      <c r="E336" s="208" t="s">
        <v>493</v>
      </c>
      <c r="F336" s="209" t="s">
        <v>494</v>
      </c>
      <c r="G336" s="210" t="s">
        <v>158</v>
      </c>
      <c r="H336" s="211">
        <v>15</v>
      </c>
      <c r="I336" s="212"/>
      <c r="J336" s="213">
        <f>ROUND(I336*H336,2)</f>
        <v>0</v>
      </c>
      <c r="K336" s="209" t="s">
        <v>1</v>
      </c>
      <c r="L336" s="41"/>
      <c r="M336" s="214" t="s">
        <v>1</v>
      </c>
      <c r="N336" s="215" t="s">
        <v>39</v>
      </c>
      <c r="O336" s="88"/>
      <c r="P336" s="216">
        <f>O336*H336</f>
        <v>0</v>
      </c>
      <c r="Q336" s="216">
        <v>0</v>
      </c>
      <c r="R336" s="216">
        <f>Q336*H336</f>
        <v>0</v>
      </c>
      <c r="S336" s="216">
        <v>0</v>
      </c>
      <c r="T336" s="217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18" t="s">
        <v>128</v>
      </c>
      <c r="AT336" s="218" t="s">
        <v>124</v>
      </c>
      <c r="AU336" s="218" t="s">
        <v>82</v>
      </c>
      <c r="AY336" s="14" t="s">
        <v>123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14" t="s">
        <v>82</v>
      </c>
      <c r="BK336" s="219">
        <f>ROUND(I336*H336,2)</f>
        <v>0</v>
      </c>
      <c r="BL336" s="14" t="s">
        <v>128</v>
      </c>
      <c r="BM336" s="218" t="s">
        <v>495</v>
      </c>
    </row>
    <row r="337" s="2" customFormat="1">
      <c r="A337" s="35"/>
      <c r="B337" s="36"/>
      <c r="C337" s="37"/>
      <c r="D337" s="220" t="s">
        <v>129</v>
      </c>
      <c r="E337" s="37"/>
      <c r="F337" s="221" t="s">
        <v>494</v>
      </c>
      <c r="G337" s="37"/>
      <c r="H337" s="37"/>
      <c r="I337" s="222"/>
      <c r="J337" s="37"/>
      <c r="K337" s="37"/>
      <c r="L337" s="41"/>
      <c r="M337" s="223"/>
      <c r="N337" s="224"/>
      <c r="O337" s="88"/>
      <c r="P337" s="88"/>
      <c r="Q337" s="88"/>
      <c r="R337" s="88"/>
      <c r="S337" s="88"/>
      <c r="T337" s="89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4" t="s">
        <v>129</v>
      </c>
      <c r="AU337" s="14" t="s">
        <v>82</v>
      </c>
    </row>
    <row r="338" s="2" customFormat="1" ht="16.5" customHeight="1">
      <c r="A338" s="35"/>
      <c r="B338" s="36"/>
      <c r="C338" s="207" t="s">
        <v>496</v>
      </c>
      <c r="D338" s="207" t="s">
        <v>124</v>
      </c>
      <c r="E338" s="208" t="s">
        <v>497</v>
      </c>
      <c r="F338" s="209" t="s">
        <v>498</v>
      </c>
      <c r="G338" s="210" t="s">
        <v>158</v>
      </c>
      <c r="H338" s="211">
        <v>2</v>
      </c>
      <c r="I338" s="212"/>
      <c r="J338" s="213">
        <f>ROUND(I338*H338,2)</f>
        <v>0</v>
      </c>
      <c r="K338" s="209" t="s">
        <v>1</v>
      </c>
      <c r="L338" s="41"/>
      <c r="M338" s="214" t="s">
        <v>1</v>
      </c>
      <c r="N338" s="215" t="s">
        <v>39</v>
      </c>
      <c r="O338" s="88"/>
      <c r="P338" s="216">
        <f>O338*H338</f>
        <v>0</v>
      </c>
      <c r="Q338" s="216">
        <v>0</v>
      </c>
      <c r="R338" s="216">
        <f>Q338*H338</f>
        <v>0</v>
      </c>
      <c r="S338" s="216">
        <v>0</v>
      </c>
      <c r="T338" s="21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18" t="s">
        <v>128</v>
      </c>
      <c r="AT338" s="218" t="s">
        <v>124</v>
      </c>
      <c r="AU338" s="218" t="s">
        <v>82</v>
      </c>
      <c r="AY338" s="14" t="s">
        <v>123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14" t="s">
        <v>82</v>
      </c>
      <c r="BK338" s="219">
        <f>ROUND(I338*H338,2)</f>
        <v>0</v>
      </c>
      <c r="BL338" s="14" t="s">
        <v>128</v>
      </c>
      <c r="BM338" s="218" t="s">
        <v>499</v>
      </c>
    </row>
    <row r="339" s="2" customFormat="1">
      <c r="A339" s="35"/>
      <c r="B339" s="36"/>
      <c r="C339" s="37"/>
      <c r="D339" s="220" t="s">
        <v>129</v>
      </c>
      <c r="E339" s="37"/>
      <c r="F339" s="221" t="s">
        <v>498</v>
      </c>
      <c r="G339" s="37"/>
      <c r="H339" s="37"/>
      <c r="I339" s="222"/>
      <c r="J339" s="37"/>
      <c r="K339" s="37"/>
      <c r="L339" s="41"/>
      <c r="M339" s="223"/>
      <c r="N339" s="224"/>
      <c r="O339" s="88"/>
      <c r="P339" s="88"/>
      <c r="Q339" s="88"/>
      <c r="R339" s="88"/>
      <c r="S339" s="88"/>
      <c r="T339" s="89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T339" s="14" t="s">
        <v>129</v>
      </c>
      <c r="AU339" s="14" t="s">
        <v>82</v>
      </c>
    </row>
    <row r="340" s="2" customFormat="1" ht="16.5" customHeight="1">
      <c r="A340" s="35"/>
      <c r="B340" s="36"/>
      <c r="C340" s="207" t="s">
        <v>333</v>
      </c>
      <c r="D340" s="207" t="s">
        <v>124</v>
      </c>
      <c r="E340" s="208" t="s">
        <v>500</v>
      </c>
      <c r="F340" s="209" t="s">
        <v>501</v>
      </c>
      <c r="G340" s="210" t="s">
        <v>196</v>
      </c>
      <c r="H340" s="211">
        <v>1</v>
      </c>
      <c r="I340" s="212"/>
      <c r="J340" s="213">
        <f>ROUND(I340*H340,2)</f>
        <v>0</v>
      </c>
      <c r="K340" s="209" t="s">
        <v>1</v>
      </c>
      <c r="L340" s="41"/>
      <c r="M340" s="214" t="s">
        <v>1</v>
      </c>
      <c r="N340" s="215" t="s">
        <v>39</v>
      </c>
      <c r="O340" s="88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18" t="s">
        <v>128</v>
      </c>
      <c r="AT340" s="218" t="s">
        <v>124</v>
      </c>
      <c r="AU340" s="218" t="s">
        <v>82</v>
      </c>
      <c r="AY340" s="14" t="s">
        <v>123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14" t="s">
        <v>82</v>
      </c>
      <c r="BK340" s="219">
        <f>ROUND(I340*H340,2)</f>
        <v>0</v>
      </c>
      <c r="BL340" s="14" t="s">
        <v>128</v>
      </c>
      <c r="BM340" s="218" t="s">
        <v>185</v>
      </c>
    </row>
    <row r="341" s="2" customFormat="1">
      <c r="A341" s="35"/>
      <c r="B341" s="36"/>
      <c r="C341" s="37"/>
      <c r="D341" s="220" t="s">
        <v>129</v>
      </c>
      <c r="E341" s="37"/>
      <c r="F341" s="221" t="s">
        <v>501</v>
      </c>
      <c r="G341" s="37"/>
      <c r="H341" s="37"/>
      <c r="I341" s="222"/>
      <c r="J341" s="37"/>
      <c r="K341" s="37"/>
      <c r="L341" s="41"/>
      <c r="M341" s="223"/>
      <c r="N341" s="224"/>
      <c r="O341" s="88"/>
      <c r="P341" s="88"/>
      <c r="Q341" s="88"/>
      <c r="R341" s="88"/>
      <c r="S341" s="88"/>
      <c r="T341" s="89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T341" s="14" t="s">
        <v>129</v>
      </c>
      <c r="AU341" s="14" t="s">
        <v>82</v>
      </c>
    </row>
    <row r="342" s="11" customFormat="1" ht="25.92" customHeight="1">
      <c r="A342" s="11"/>
      <c r="B342" s="193"/>
      <c r="C342" s="194"/>
      <c r="D342" s="195" t="s">
        <v>73</v>
      </c>
      <c r="E342" s="196" t="s">
        <v>502</v>
      </c>
      <c r="F342" s="196" t="s">
        <v>503</v>
      </c>
      <c r="G342" s="194"/>
      <c r="H342" s="194"/>
      <c r="I342" s="197"/>
      <c r="J342" s="198">
        <f>BK342</f>
        <v>0</v>
      </c>
      <c r="K342" s="194"/>
      <c r="L342" s="199"/>
      <c r="M342" s="200"/>
      <c r="N342" s="201"/>
      <c r="O342" s="201"/>
      <c r="P342" s="202">
        <f>SUM(P343:P356)</f>
        <v>0</v>
      </c>
      <c r="Q342" s="201"/>
      <c r="R342" s="202">
        <f>SUM(R343:R356)</f>
        <v>0</v>
      </c>
      <c r="S342" s="201"/>
      <c r="T342" s="203">
        <f>SUM(T343:T356)</f>
        <v>0</v>
      </c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R342" s="204" t="s">
        <v>82</v>
      </c>
      <c r="AT342" s="205" t="s">
        <v>73</v>
      </c>
      <c r="AU342" s="205" t="s">
        <v>74</v>
      </c>
      <c r="AY342" s="204" t="s">
        <v>123</v>
      </c>
      <c r="BK342" s="206">
        <f>SUM(BK343:BK356)</f>
        <v>0</v>
      </c>
    </row>
    <row r="343" s="2" customFormat="1" ht="24.15" customHeight="1">
      <c r="A343" s="35"/>
      <c r="B343" s="36"/>
      <c r="C343" s="207" t="s">
        <v>125</v>
      </c>
      <c r="D343" s="207" t="s">
        <v>124</v>
      </c>
      <c r="E343" s="208" t="s">
        <v>504</v>
      </c>
      <c r="F343" s="209" t="s">
        <v>505</v>
      </c>
      <c r="G343" s="210" t="s">
        <v>158</v>
      </c>
      <c r="H343" s="211">
        <v>25</v>
      </c>
      <c r="I343" s="212"/>
      <c r="J343" s="213">
        <f>ROUND(I343*H343,2)</f>
        <v>0</v>
      </c>
      <c r="K343" s="209" t="s">
        <v>1</v>
      </c>
      <c r="L343" s="41"/>
      <c r="M343" s="214" t="s">
        <v>1</v>
      </c>
      <c r="N343" s="215" t="s">
        <v>39</v>
      </c>
      <c r="O343" s="88"/>
      <c r="P343" s="216">
        <f>O343*H343</f>
        <v>0</v>
      </c>
      <c r="Q343" s="216">
        <v>0</v>
      </c>
      <c r="R343" s="216">
        <f>Q343*H343</f>
        <v>0</v>
      </c>
      <c r="S343" s="216">
        <v>0</v>
      </c>
      <c r="T343" s="217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18" t="s">
        <v>128</v>
      </c>
      <c r="AT343" s="218" t="s">
        <v>124</v>
      </c>
      <c r="AU343" s="218" t="s">
        <v>82</v>
      </c>
      <c r="AY343" s="14" t="s">
        <v>123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14" t="s">
        <v>82</v>
      </c>
      <c r="BK343" s="219">
        <f>ROUND(I343*H343,2)</f>
        <v>0</v>
      </c>
      <c r="BL343" s="14" t="s">
        <v>128</v>
      </c>
      <c r="BM343" s="218" t="s">
        <v>249</v>
      </c>
    </row>
    <row r="344" s="2" customFormat="1">
      <c r="A344" s="35"/>
      <c r="B344" s="36"/>
      <c r="C344" s="37"/>
      <c r="D344" s="220" t="s">
        <v>129</v>
      </c>
      <c r="E344" s="37"/>
      <c r="F344" s="221" t="s">
        <v>505</v>
      </c>
      <c r="G344" s="37"/>
      <c r="H344" s="37"/>
      <c r="I344" s="222"/>
      <c r="J344" s="37"/>
      <c r="K344" s="37"/>
      <c r="L344" s="41"/>
      <c r="M344" s="223"/>
      <c r="N344" s="224"/>
      <c r="O344" s="88"/>
      <c r="P344" s="88"/>
      <c r="Q344" s="88"/>
      <c r="R344" s="88"/>
      <c r="S344" s="88"/>
      <c r="T344" s="89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T344" s="14" t="s">
        <v>129</v>
      </c>
      <c r="AU344" s="14" t="s">
        <v>82</v>
      </c>
    </row>
    <row r="345" s="2" customFormat="1" ht="24.15" customHeight="1">
      <c r="A345" s="35"/>
      <c r="B345" s="36"/>
      <c r="C345" s="207" t="s">
        <v>130</v>
      </c>
      <c r="D345" s="207" t="s">
        <v>124</v>
      </c>
      <c r="E345" s="208" t="s">
        <v>506</v>
      </c>
      <c r="F345" s="209" t="s">
        <v>507</v>
      </c>
      <c r="G345" s="210" t="s">
        <v>158</v>
      </c>
      <c r="H345" s="211">
        <v>8</v>
      </c>
      <c r="I345" s="212"/>
      <c r="J345" s="213">
        <f>ROUND(I345*H345,2)</f>
        <v>0</v>
      </c>
      <c r="K345" s="209" t="s">
        <v>1</v>
      </c>
      <c r="L345" s="41"/>
      <c r="M345" s="214" t="s">
        <v>1</v>
      </c>
      <c r="N345" s="215" t="s">
        <v>39</v>
      </c>
      <c r="O345" s="88"/>
      <c r="P345" s="216">
        <f>O345*H345</f>
        <v>0</v>
      </c>
      <c r="Q345" s="216">
        <v>0</v>
      </c>
      <c r="R345" s="216">
        <f>Q345*H345</f>
        <v>0</v>
      </c>
      <c r="S345" s="216">
        <v>0</v>
      </c>
      <c r="T345" s="217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18" t="s">
        <v>128</v>
      </c>
      <c r="AT345" s="218" t="s">
        <v>124</v>
      </c>
      <c r="AU345" s="218" t="s">
        <v>82</v>
      </c>
      <c r="AY345" s="14" t="s">
        <v>123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14" t="s">
        <v>82</v>
      </c>
      <c r="BK345" s="219">
        <f>ROUND(I345*H345,2)</f>
        <v>0</v>
      </c>
      <c r="BL345" s="14" t="s">
        <v>128</v>
      </c>
      <c r="BM345" s="218" t="s">
        <v>508</v>
      </c>
    </row>
    <row r="346" s="2" customFormat="1">
      <c r="A346" s="35"/>
      <c r="B346" s="36"/>
      <c r="C346" s="37"/>
      <c r="D346" s="220" t="s">
        <v>129</v>
      </c>
      <c r="E346" s="37"/>
      <c r="F346" s="221" t="s">
        <v>507</v>
      </c>
      <c r="G346" s="37"/>
      <c r="H346" s="37"/>
      <c r="I346" s="222"/>
      <c r="J346" s="37"/>
      <c r="K346" s="37"/>
      <c r="L346" s="41"/>
      <c r="M346" s="223"/>
      <c r="N346" s="224"/>
      <c r="O346" s="88"/>
      <c r="P346" s="88"/>
      <c r="Q346" s="88"/>
      <c r="R346" s="88"/>
      <c r="S346" s="88"/>
      <c r="T346" s="89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4" t="s">
        <v>129</v>
      </c>
      <c r="AU346" s="14" t="s">
        <v>82</v>
      </c>
    </row>
    <row r="347" s="2" customFormat="1" ht="24.15" customHeight="1">
      <c r="A347" s="35"/>
      <c r="B347" s="36"/>
      <c r="C347" s="207" t="s">
        <v>133</v>
      </c>
      <c r="D347" s="207" t="s">
        <v>124</v>
      </c>
      <c r="E347" s="208" t="s">
        <v>509</v>
      </c>
      <c r="F347" s="209" t="s">
        <v>510</v>
      </c>
      <c r="G347" s="210" t="s">
        <v>158</v>
      </c>
      <c r="H347" s="211">
        <v>25</v>
      </c>
      <c r="I347" s="212"/>
      <c r="J347" s="213">
        <f>ROUND(I347*H347,2)</f>
        <v>0</v>
      </c>
      <c r="K347" s="209" t="s">
        <v>1</v>
      </c>
      <c r="L347" s="41"/>
      <c r="M347" s="214" t="s">
        <v>1</v>
      </c>
      <c r="N347" s="215" t="s">
        <v>39</v>
      </c>
      <c r="O347" s="88"/>
      <c r="P347" s="216">
        <f>O347*H347</f>
        <v>0</v>
      </c>
      <c r="Q347" s="216">
        <v>0</v>
      </c>
      <c r="R347" s="216">
        <f>Q347*H347</f>
        <v>0</v>
      </c>
      <c r="S347" s="216">
        <v>0</v>
      </c>
      <c r="T347" s="217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18" t="s">
        <v>128</v>
      </c>
      <c r="AT347" s="218" t="s">
        <v>124</v>
      </c>
      <c r="AU347" s="218" t="s">
        <v>82</v>
      </c>
      <c r="AY347" s="14" t="s">
        <v>123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14" t="s">
        <v>82</v>
      </c>
      <c r="BK347" s="219">
        <f>ROUND(I347*H347,2)</f>
        <v>0</v>
      </c>
      <c r="BL347" s="14" t="s">
        <v>128</v>
      </c>
      <c r="BM347" s="218" t="s">
        <v>511</v>
      </c>
    </row>
    <row r="348" s="2" customFormat="1">
      <c r="A348" s="35"/>
      <c r="B348" s="36"/>
      <c r="C348" s="37"/>
      <c r="D348" s="220" t="s">
        <v>129</v>
      </c>
      <c r="E348" s="37"/>
      <c r="F348" s="221" t="s">
        <v>510</v>
      </c>
      <c r="G348" s="37"/>
      <c r="H348" s="37"/>
      <c r="I348" s="222"/>
      <c r="J348" s="37"/>
      <c r="K348" s="37"/>
      <c r="L348" s="41"/>
      <c r="M348" s="223"/>
      <c r="N348" s="224"/>
      <c r="O348" s="88"/>
      <c r="P348" s="88"/>
      <c r="Q348" s="88"/>
      <c r="R348" s="88"/>
      <c r="S348" s="88"/>
      <c r="T348" s="89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T348" s="14" t="s">
        <v>129</v>
      </c>
      <c r="AU348" s="14" t="s">
        <v>82</v>
      </c>
    </row>
    <row r="349" s="2" customFormat="1" ht="24.15" customHeight="1">
      <c r="A349" s="35"/>
      <c r="B349" s="36"/>
      <c r="C349" s="207" t="s">
        <v>136</v>
      </c>
      <c r="D349" s="207" t="s">
        <v>124</v>
      </c>
      <c r="E349" s="208" t="s">
        <v>512</v>
      </c>
      <c r="F349" s="209" t="s">
        <v>513</v>
      </c>
      <c r="G349" s="210" t="s">
        <v>158</v>
      </c>
      <c r="H349" s="211">
        <v>42</v>
      </c>
      <c r="I349" s="212"/>
      <c r="J349" s="213">
        <f>ROUND(I349*H349,2)</f>
        <v>0</v>
      </c>
      <c r="K349" s="209" t="s">
        <v>1</v>
      </c>
      <c r="L349" s="41"/>
      <c r="M349" s="214" t="s">
        <v>1</v>
      </c>
      <c r="N349" s="215" t="s">
        <v>39</v>
      </c>
      <c r="O349" s="88"/>
      <c r="P349" s="216">
        <f>O349*H349</f>
        <v>0</v>
      </c>
      <c r="Q349" s="216">
        <v>0</v>
      </c>
      <c r="R349" s="216">
        <f>Q349*H349</f>
        <v>0</v>
      </c>
      <c r="S349" s="216">
        <v>0</v>
      </c>
      <c r="T349" s="217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18" t="s">
        <v>128</v>
      </c>
      <c r="AT349" s="218" t="s">
        <v>124</v>
      </c>
      <c r="AU349" s="218" t="s">
        <v>82</v>
      </c>
      <c r="AY349" s="14" t="s">
        <v>123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14" t="s">
        <v>82</v>
      </c>
      <c r="BK349" s="219">
        <f>ROUND(I349*H349,2)</f>
        <v>0</v>
      </c>
      <c r="BL349" s="14" t="s">
        <v>128</v>
      </c>
      <c r="BM349" s="218" t="s">
        <v>514</v>
      </c>
    </row>
    <row r="350" s="2" customFormat="1">
      <c r="A350" s="35"/>
      <c r="B350" s="36"/>
      <c r="C350" s="37"/>
      <c r="D350" s="220" t="s">
        <v>129</v>
      </c>
      <c r="E350" s="37"/>
      <c r="F350" s="221" t="s">
        <v>513</v>
      </c>
      <c r="G350" s="37"/>
      <c r="H350" s="37"/>
      <c r="I350" s="222"/>
      <c r="J350" s="37"/>
      <c r="K350" s="37"/>
      <c r="L350" s="41"/>
      <c r="M350" s="223"/>
      <c r="N350" s="224"/>
      <c r="O350" s="88"/>
      <c r="P350" s="88"/>
      <c r="Q350" s="88"/>
      <c r="R350" s="88"/>
      <c r="S350" s="88"/>
      <c r="T350" s="89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T350" s="14" t="s">
        <v>129</v>
      </c>
      <c r="AU350" s="14" t="s">
        <v>82</v>
      </c>
    </row>
    <row r="351" s="2" customFormat="1" ht="24.15" customHeight="1">
      <c r="A351" s="35"/>
      <c r="B351" s="36"/>
      <c r="C351" s="207" t="s">
        <v>140</v>
      </c>
      <c r="D351" s="207" t="s">
        <v>124</v>
      </c>
      <c r="E351" s="208" t="s">
        <v>515</v>
      </c>
      <c r="F351" s="209" t="s">
        <v>516</v>
      </c>
      <c r="G351" s="210" t="s">
        <v>158</v>
      </c>
      <c r="H351" s="211">
        <v>55</v>
      </c>
      <c r="I351" s="212"/>
      <c r="J351" s="213">
        <f>ROUND(I351*H351,2)</f>
        <v>0</v>
      </c>
      <c r="K351" s="209" t="s">
        <v>1</v>
      </c>
      <c r="L351" s="41"/>
      <c r="M351" s="214" t="s">
        <v>1</v>
      </c>
      <c r="N351" s="215" t="s">
        <v>39</v>
      </c>
      <c r="O351" s="88"/>
      <c r="P351" s="216">
        <f>O351*H351</f>
        <v>0</v>
      </c>
      <c r="Q351" s="216">
        <v>0</v>
      </c>
      <c r="R351" s="216">
        <f>Q351*H351</f>
        <v>0</v>
      </c>
      <c r="S351" s="216">
        <v>0</v>
      </c>
      <c r="T351" s="21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18" t="s">
        <v>128</v>
      </c>
      <c r="AT351" s="218" t="s">
        <v>124</v>
      </c>
      <c r="AU351" s="218" t="s">
        <v>82</v>
      </c>
      <c r="AY351" s="14" t="s">
        <v>123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14" t="s">
        <v>82</v>
      </c>
      <c r="BK351" s="219">
        <f>ROUND(I351*H351,2)</f>
        <v>0</v>
      </c>
      <c r="BL351" s="14" t="s">
        <v>128</v>
      </c>
      <c r="BM351" s="218" t="s">
        <v>517</v>
      </c>
    </row>
    <row r="352" s="2" customFormat="1">
      <c r="A352" s="35"/>
      <c r="B352" s="36"/>
      <c r="C352" s="37"/>
      <c r="D352" s="220" t="s">
        <v>129</v>
      </c>
      <c r="E352" s="37"/>
      <c r="F352" s="221" t="s">
        <v>516</v>
      </c>
      <c r="G352" s="37"/>
      <c r="H352" s="37"/>
      <c r="I352" s="222"/>
      <c r="J352" s="37"/>
      <c r="K352" s="37"/>
      <c r="L352" s="41"/>
      <c r="M352" s="223"/>
      <c r="N352" s="224"/>
      <c r="O352" s="88"/>
      <c r="P352" s="88"/>
      <c r="Q352" s="88"/>
      <c r="R352" s="88"/>
      <c r="S352" s="88"/>
      <c r="T352" s="89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14" t="s">
        <v>129</v>
      </c>
      <c r="AU352" s="14" t="s">
        <v>82</v>
      </c>
    </row>
    <row r="353" s="2" customFormat="1" ht="24.15" customHeight="1">
      <c r="A353" s="35"/>
      <c r="B353" s="36"/>
      <c r="C353" s="207" t="s">
        <v>143</v>
      </c>
      <c r="D353" s="207" t="s">
        <v>124</v>
      </c>
      <c r="E353" s="208" t="s">
        <v>518</v>
      </c>
      <c r="F353" s="209" t="s">
        <v>519</v>
      </c>
      <c r="G353" s="210" t="s">
        <v>158</v>
      </c>
      <c r="H353" s="211">
        <v>15</v>
      </c>
      <c r="I353" s="212"/>
      <c r="J353" s="213">
        <f>ROUND(I353*H353,2)</f>
        <v>0</v>
      </c>
      <c r="K353" s="209" t="s">
        <v>1</v>
      </c>
      <c r="L353" s="41"/>
      <c r="M353" s="214" t="s">
        <v>1</v>
      </c>
      <c r="N353" s="215" t="s">
        <v>39</v>
      </c>
      <c r="O353" s="88"/>
      <c r="P353" s="216">
        <f>O353*H353</f>
        <v>0</v>
      </c>
      <c r="Q353" s="216">
        <v>0</v>
      </c>
      <c r="R353" s="216">
        <f>Q353*H353</f>
        <v>0</v>
      </c>
      <c r="S353" s="216">
        <v>0</v>
      </c>
      <c r="T353" s="21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18" t="s">
        <v>128</v>
      </c>
      <c r="AT353" s="218" t="s">
        <v>124</v>
      </c>
      <c r="AU353" s="218" t="s">
        <v>82</v>
      </c>
      <c r="AY353" s="14" t="s">
        <v>123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14" t="s">
        <v>82</v>
      </c>
      <c r="BK353" s="219">
        <f>ROUND(I353*H353,2)</f>
        <v>0</v>
      </c>
      <c r="BL353" s="14" t="s">
        <v>128</v>
      </c>
      <c r="BM353" s="218" t="s">
        <v>520</v>
      </c>
    </row>
    <row r="354" s="2" customFormat="1">
      <c r="A354" s="35"/>
      <c r="B354" s="36"/>
      <c r="C354" s="37"/>
      <c r="D354" s="220" t="s">
        <v>129</v>
      </c>
      <c r="E354" s="37"/>
      <c r="F354" s="221" t="s">
        <v>519</v>
      </c>
      <c r="G354" s="37"/>
      <c r="H354" s="37"/>
      <c r="I354" s="222"/>
      <c r="J354" s="37"/>
      <c r="K354" s="37"/>
      <c r="L354" s="41"/>
      <c r="M354" s="223"/>
      <c r="N354" s="224"/>
      <c r="O354" s="88"/>
      <c r="P354" s="88"/>
      <c r="Q354" s="88"/>
      <c r="R354" s="88"/>
      <c r="S354" s="88"/>
      <c r="T354" s="89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4" t="s">
        <v>129</v>
      </c>
      <c r="AU354" s="14" t="s">
        <v>82</v>
      </c>
    </row>
    <row r="355" s="2" customFormat="1" ht="24.15" customHeight="1">
      <c r="A355" s="35"/>
      <c r="B355" s="36"/>
      <c r="C355" s="207" t="s">
        <v>146</v>
      </c>
      <c r="D355" s="207" t="s">
        <v>124</v>
      </c>
      <c r="E355" s="208" t="s">
        <v>521</v>
      </c>
      <c r="F355" s="209" t="s">
        <v>522</v>
      </c>
      <c r="G355" s="210" t="s">
        <v>158</v>
      </c>
      <c r="H355" s="211">
        <v>2</v>
      </c>
      <c r="I355" s="212"/>
      <c r="J355" s="213">
        <f>ROUND(I355*H355,2)</f>
        <v>0</v>
      </c>
      <c r="K355" s="209" t="s">
        <v>1</v>
      </c>
      <c r="L355" s="41"/>
      <c r="M355" s="214" t="s">
        <v>1</v>
      </c>
      <c r="N355" s="215" t="s">
        <v>39</v>
      </c>
      <c r="O355" s="88"/>
      <c r="P355" s="216">
        <f>O355*H355</f>
        <v>0</v>
      </c>
      <c r="Q355" s="216">
        <v>0</v>
      </c>
      <c r="R355" s="216">
        <f>Q355*H355</f>
        <v>0</v>
      </c>
      <c r="S355" s="216">
        <v>0</v>
      </c>
      <c r="T355" s="21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18" t="s">
        <v>128</v>
      </c>
      <c r="AT355" s="218" t="s">
        <v>124</v>
      </c>
      <c r="AU355" s="218" t="s">
        <v>82</v>
      </c>
      <c r="AY355" s="14" t="s">
        <v>123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14" t="s">
        <v>82</v>
      </c>
      <c r="BK355" s="219">
        <f>ROUND(I355*H355,2)</f>
        <v>0</v>
      </c>
      <c r="BL355" s="14" t="s">
        <v>128</v>
      </c>
      <c r="BM355" s="218" t="s">
        <v>523</v>
      </c>
    </row>
    <row r="356" s="2" customFormat="1">
      <c r="A356" s="35"/>
      <c r="B356" s="36"/>
      <c r="C356" s="37"/>
      <c r="D356" s="220" t="s">
        <v>129</v>
      </c>
      <c r="E356" s="37"/>
      <c r="F356" s="221" t="s">
        <v>522</v>
      </c>
      <c r="G356" s="37"/>
      <c r="H356" s="37"/>
      <c r="I356" s="222"/>
      <c r="J356" s="37"/>
      <c r="K356" s="37"/>
      <c r="L356" s="41"/>
      <c r="M356" s="223"/>
      <c r="N356" s="224"/>
      <c r="O356" s="88"/>
      <c r="P356" s="88"/>
      <c r="Q356" s="88"/>
      <c r="R356" s="88"/>
      <c r="S356" s="88"/>
      <c r="T356" s="89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T356" s="14" t="s">
        <v>129</v>
      </c>
      <c r="AU356" s="14" t="s">
        <v>82</v>
      </c>
    </row>
    <row r="357" s="11" customFormat="1" ht="25.92" customHeight="1">
      <c r="A357" s="11"/>
      <c r="B357" s="193"/>
      <c r="C357" s="194"/>
      <c r="D357" s="195" t="s">
        <v>73</v>
      </c>
      <c r="E357" s="196" t="s">
        <v>524</v>
      </c>
      <c r="F357" s="196" t="s">
        <v>525</v>
      </c>
      <c r="G357" s="194"/>
      <c r="H357" s="194"/>
      <c r="I357" s="197"/>
      <c r="J357" s="198">
        <f>BK357</f>
        <v>0</v>
      </c>
      <c r="K357" s="194"/>
      <c r="L357" s="199"/>
      <c r="M357" s="200"/>
      <c r="N357" s="201"/>
      <c r="O357" s="201"/>
      <c r="P357" s="202">
        <f>SUM(P358:P359)</f>
        <v>0</v>
      </c>
      <c r="Q357" s="201"/>
      <c r="R357" s="202">
        <f>SUM(R358:R359)</f>
        <v>0</v>
      </c>
      <c r="S357" s="201"/>
      <c r="T357" s="203">
        <f>SUM(T358:T359)</f>
        <v>0</v>
      </c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R357" s="204" t="s">
        <v>82</v>
      </c>
      <c r="AT357" s="205" t="s">
        <v>73</v>
      </c>
      <c r="AU357" s="205" t="s">
        <v>74</v>
      </c>
      <c r="AY357" s="204" t="s">
        <v>123</v>
      </c>
      <c r="BK357" s="206">
        <f>SUM(BK358:BK359)</f>
        <v>0</v>
      </c>
    </row>
    <row r="358" s="2" customFormat="1" ht="24.15" customHeight="1">
      <c r="A358" s="35"/>
      <c r="B358" s="36"/>
      <c r="C358" s="207" t="s">
        <v>149</v>
      </c>
      <c r="D358" s="207" t="s">
        <v>124</v>
      </c>
      <c r="E358" s="208" t="s">
        <v>526</v>
      </c>
      <c r="F358" s="209" t="s">
        <v>527</v>
      </c>
      <c r="G358" s="210" t="s">
        <v>158</v>
      </c>
      <c r="H358" s="211">
        <v>4</v>
      </c>
      <c r="I358" s="212"/>
      <c r="J358" s="213">
        <f>ROUND(I358*H358,2)</f>
        <v>0</v>
      </c>
      <c r="K358" s="209" t="s">
        <v>1</v>
      </c>
      <c r="L358" s="41"/>
      <c r="M358" s="214" t="s">
        <v>1</v>
      </c>
      <c r="N358" s="215" t="s">
        <v>39</v>
      </c>
      <c r="O358" s="88"/>
      <c r="P358" s="216">
        <f>O358*H358</f>
        <v>0</v>
      </c>
      <c r="Q358" s="216">
        <v>0</v>
      </c>
      <c r="R358" s="216">
        <f>Q358*H358</f>
        <v>0</v>
      </c>
      <c r="S358" s="216">
        <v>0</v>
      </c>
      <c r="T358" s="217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18" t="s">
        <v>128</v>
      </c>
      <c r="AT358" s="218" t="s">
        <v>124</v>
      </c>
      <c r="AU358" s="218" t="s">
        <v>82</v>
      </c>
      <c r="AY358" s="14" t="s">
        <v>123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14" t="s">
        <v>82</v>
      </c>
      <c r="BK358" s="219">
        <f>ROUND(I358*H358,2)</f>
        <v>0</v>
      </c>
      <c r="BL358" s="14" t="s">
        <v>128</v>
      </c>
      <c r="BM358" s="218" t="s">
        <v>528</v>
      </c>
    </row>
    <row r="359" s="2" customFormat="1">
      <c r="A359" s="35"/>
      <c r="B359" s="36"/>
      <c r="C359" s="37"/>
      <c r="D359" s="220" t="s">
        <v>129</v>
      </c>
      <c r="E359" s="37"/>
      <c r="F359" s="221" t="s">
        <v>527</v>
      </c>
      <c r="G359" s="37"/>
      <c r="H359" s="37"/>
      <c r="I359" s="222"/>
      <c r="J359" s="37"/>
      <c r="K359" s="37"/>
      <c r="L359" s="41"/>
      <c r="M359" s="223"/>
      <c r="N359" s="224"/>
      <c r="O359" s="88"/>
      <c r="P359" s="88"/>
      <c r="Q359" s="88"/>
      <c r="R359" s="88"/>
      <c r="S359" s="88"/>
      <c r="T359" s="89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14" t="s">
        <v>129</v>
      </c>
      <c r="AU359" s="14" t="s">
        <v>82</v>
      </c>
    </row>
    <row r="360" s="11" customFormat="1" ht="25.92" customHeight="1">
      <c r="A360" s="11"/>
      <c r="B360" s="193"/>
      <c r="C360" s="194"/>
      <c r="D360" s="195" t="s">
        <v>73</v>
      </c>
      <c r="E360" s="196" t="s">
        <v>529</v>
      </c>
      <c r="F360" s="196" t="s">
        <v>530</v>
      </c>
      <c r="G360" s="194"/>
      <c r="H360" s="194"/>
      <c r="I360" s="197"/>
      <c r="J360" s="198">
        <f>BK360</f>
        <v>0</v>
      </c>
      <c r="K360" s="194"/>
      <c r="L360" s="199"/>
      <c r="M360" s="200"/>
      <c r="N360" s="201"/>
      <c r="O360" s="201"/>
      <c r="P360" s="202">
        <f>SUM(P361:P362)</f>
        <v>0</v>
      </c>
      <c r="Q360" s="201"/>
      <c r="R360" s="202">
        <f>SUM(R361:R362)</f>
        <v>0</v>
      </c>
      <c r="S360" s="201"/>
      <c r="T360" s="203">
        <f>SUM(T361:T362)</f>
        <v>0</v>
      </c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R360" s="204" t="s">
        <v>82</v>
      </c>
      <c r="AT360" s="205" t="s">
        <v>73</v>
      </c>
      <c r="AU360" s="205" t="s">
        <v>74</v>
      </c>
      <c r="AY360" s="204" t="s">
        <v>123</v>
      </c>
      <c r="BK360" s="206">
        <f>SUM(BK361:BK362)</f>
        <v>0</v>
      </c>
    </row>
    <row r="361" s="2" customFormat="1" ht="44.25" customHeight="1">
      <c r="A361" s="35"/>
      <c r="B361" s="36"/>
      <c r="C361" s="207" t="s">
        <v>153</v>
      </c>
      <c r="D361" s="207" t="s">
        <v>124</v>
      </c>
      <c r="E361" s="208" t="s">
        <v>531</v>
      </c>
      <c r="F361" s="209" t="s">
        <v>532</v>
      </c>
      <c r="G361" s="210" t="s">
        <v>158</v>
      </c>
      <c r="H361" s="211">
        <v>6</v>
      </c>
      <c r="I361" s="212"/>
      <c r="J361" s="213">
        <f>ROUND(I361*H361,2)</f>
        <v>0</v>
      </c>
      <c r="K361" s="209" t="s">
        <v>1</v>
      </c>
      <c r="L361" s="41"/>
      <c r="M361" s="214" t="s">
        <v>1</v>
      </c>
      <c r="N361" s="215" t="s">
        <v>39</v>
      </c>
      <c r="O361" s="88"/>
      <c r="P361" s="216">
        <f>O361*H361</f>
        <v>0</v>
      </c>
      <c r="Q361" s="216">
        <v>0</v>
      </c>
      <c r="R361" s="216">
        <f>Q361*H361</f>
        <v>0</v>
      </c>
      <c r="S361" s="216">
        <v>0</v>
      </c>
      <c r="T361" s="217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18" t="s">
        <v>128</v>
      </c>
      <c r="AT361" s="218" t="s">
        <v>124</v>
      </c>
      <c r="AU361" s="218" t="s">
        <v>82</v>
      </c>
      <c r="AY361" s="14" t="s">
        <v>123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14" t="s">
        <v>82</v>
      </c>
      <c r="BK361" s="219">
        <f>ROUND(I361*H361,2)</f>
        <v>0</v>
      </c>
      <c r="BL361" s="14" t="s">
        <v>128</v>
      </c>
      <c r="BM361" s="218" t="s">
        <v>533</v>
      </c>
    </row>
    <row r="362" s="2" customFormat="1">
      <c r="A362" s="35"/>
      <c r="B362" s="36"/>
      <c r="C362" s="37"/>
      <c r="D362" s="220" t="s">
        <v>129</v>
      </c>
      <c r="E362" s="37"/>
      <c r="F362" s="221" t="s">
        <v>532</v>
      </c>
      <c r="G362" s="37"/>
      <c r="H362" s="37"/>
      <c r="I362" s="222"/>
      <c r="J362" s="37"/>
      <c r="K362" s="37"/>
      <c r="L362" s="41"/>
      <c r="M362" s="223"/>
      <c r="N362" s="224"/>
      <c r="O362" s="88"/>
      <c r="P362" s="88"/>
      <c r="Q362" s="88"/>
      <c r="R362" s="88"/>
      <c r="S362" s="88"/>
      <c r="T362" s="89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T362" s="14" t="s">
        <v>129</v>
      </c>
      <c r="AU362" s="14" t="s">
        <v>82</v>
      </c>
    </row>
    <row r="363" s="11" customFormat="1" ht="25.92" customHeight="1">
      <c r="A363" s="11"/>
      <c r="B363" s="193"/>
      <c r="C363" s="194"/>
      <c r="D363" s="195" t="s">
        <v>73</v>
      </c>
      <c r="E363" s="196" t="s">
        <v>534</v>
      </c>
      <c r="F363" s="196" t="s">
        <v>535</v>
      </c>
      <c r="G363" s="194"/>
      <c r="H363" s="194"/>
      <c r="I363" s="197"/>
      <c r="J363" s="198">
        <f>BK363</f>
        <v>0</v>
      </c>
      <c r="K363" s="194"/>
      <c r="L363" s="199"/>
      <c r="M363" s="200"/>
      <c r="N363" s="201"/>
      <c r="O363" s="201"/>
      <c r="P363" s="202">
        <f>SUM(P364:P392)</f>
        <v>0</v>
      </c>
      <c r="Q363" s="201"/>
      <c r="R363" s="202">
        <f>SUM(R364:R392)</f>
        <v>0</v>
      </c>
      <c r="S363" s="201"/>
      <c r="T363" s="203">
        <f>SUM(T364:T392)</f>
        <v>0</v>
      </c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R363" s="204" t="s">
        <v>82</v>
      </c>
      <c r="AT363" s="205" t="s">
        <v>73</v>
      </c>
      <c r="AU363" s="205" t="s">
        <v>74</v>
      </c>
      <c r="AY363" s="204" t="s">
        <v>123</v>
      </c>
      <c r="BK363" s="206">
        <f>SUM(BK364:BK392)</f>
        <v>0</v>
      </c>
    </row>
    <row r="364" s="2" customFormat="1" ht="78" customHeight="1">
      <c r="A364" s="35"/>
      <c r="B364" s="36"/>
      <c r="C364" s="207" t="s">
        <v>156</v>
      </c>
      <c r="D364" s="207" t="s">
        <v>124</v>
      </c>
      <c r="E364" s="208" t="s">
        <v>536</v>
      </c>
      <c r="F364" s="209" t="s">
        <v>537</v>
      </c>
      <c r="G364" s="210" t="s">
        <v>127</v>
      </c>
      <c r="H364" s="211">
        <v>1</v>
      </c>
      <c r="I364" s="212"/>
      <c r="J364" s="213">
        <f>ROUND(I364*H364,2)</f>
        <v>0</v>
      </c>
      <c r="K364" s="209" t="s">
        <v>1</v>
      </c>
      <c r="L364" s="41"/>
      <c r="M364" s="214" t="s">
        <v>1</v>
      </c>
      <c r="N364" s="215" t="s">
        <v>39</v>
      </c>
      <c r="O364" s="88"/>
      <c r="P364" s="216">
        <f>O364*H364</f>
        <v>0</v>
      </c>
      <c r="Q364" s="216">
        <v>0</v>
      </c>
      <c r="R364" s="216">
        <f>Q364*H364</f>
        <v>0</v>
      </c>
      <c r="S364" s="216">
        <v>0</v>
      </c>
      <c r="T364" s="217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18" t="s">
        <v>128</v>
      </c>
      <c r="AT364" s="218" t="s">
        <v>124</v>
      </c>
      <c r="AU364" s="218" t="s">
        <v>82</v>
      </c>
      <c r="AY364" s="14" t="s">
        <v>123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14" t="s">
        <v>82</v>
      </c>
      <c r="BK364" s="219">
        <f>ROUND(I364*H364,2)</f>
        <v>0</v>
      </c>
      <c r="BL364" s="14" t="s">
        <v>128</v>
      </c>
      <c r="BM364" s="218" t="s">
        <v>538</v>
      </c>
    </row>
    <row r="365" s="2" customFormat="1">
      <c r="A365" s="35"/>
      <c r="B365" s="36"/>
      <c r="C365" s="37"/>
      <c r="D365" s="220" t="s">
        <v>129</v>
      </c>
      <c r="E365" s="37"/>
      <c r="F365" s="221" t="s">
        <v>539</v>
      </c>
      <c r="G365" s="37"/>
      <c r="H365" s="37"/>
      <c r="I365" s="222"/>
      <c r="J365" s="37"/>
      <c r="K365" s="37"/>
      <c r="L365" s="41"/>
      <c r="M365" s="223"/>
      <c r="N365" s="224"/>
      <c r="O365" s="88"/>
      <c r="P365" s="88"/>
      <c r="Q365" s="88"/>
      <c r="R365" s="88"/>
      <c r="S365" s="88"/>
      <c r="T365" s="89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14" t="s">
        <v>129</v>
      </c>
      <c r="AU365" s="14" t="s">
        <v>82</v>
      </c>
    </row>
    <row r="366" s="2" customFormat="1" ht="33" customHeight="1">
      <c r="A366" s="35"/>
      <c r="B366" s="36"/>
      <c r="C366" s="207" t="s">
        <v>161</v>
      </c>
      <c r="D366" s="207" t="s">
        <v>124</v>
      </c>
      <c r="E366" s="208" t="s">
        <v>540</v>
      </c>
      <c r="F366" s="209" t="s">
        <v>541</v>
      </c>
      <c r="G366" s="210" t="s">
        <v>127</v>
      </c>
      <c r="H366" s="211">
        <v>2</v>
      </c>
      <c r="I366" s="212"/>
      <c r="J366" s="213">
        <f>ROUND(I366*H366,2)</f>
        <v>0</v>
      </c>
      <c r="K366" s="209" t="s">
        <v>1</v>
      </c>
      <c r="L366" s="41"/>
      <c r="M366" s="214" t="s">
        <v>1</v>
      </c>
      <c r="N366" s="215" t="s">
        <v>39</v>
      </c>
      <c r="O366" s="88"/>
      <c r="P366" s="216">
        <f>O366*H366</f>
        <v>0</v>
      </c>
      <c r="Q366" s="216">
        <v>0</v>
      </c>
      <c r="R366" s="216">
        <f>Q366*H366</f>
        <v>0</v>
      </c>
      <c r="S366" s="216">
        <v>0</v>
      </c>
      <c r="T366" s="21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18" t="s">
        <v>128</v>
      </c>
      <c r="AT366" s="218" t="s">
        <v>124</v>
      </c>
      <c r="AU366" s="218" t="s">
        <v>82</v>
      </c>
      <c r="AY366" s="14" t="s">
        <v>123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14" t="s">
        <v>82</v>
      </c>
      <c r="BK366" s="219">
        <f>ROUND(I366*H366,2)</f>
        <v>0</v>
      </c>
      <c r="BL366" s="14" t="s">
        <v>128</v>
      </c>
      <c r="BM366" s="218" t="s">
        <v>542</v>
      </c>
    </row>
    <row r="367" s="2" customFormat="1">
      <c r="A367" s="35"/>
      <c r="B367" s="36"/>
      <c r="C367" s="37"/>
      <c r="D367" s="220" t="s">
        <v>129</v>
      </c>
      <c r="E367" s="37"/>
      <c r="F367" s="221" t="s">
        <v>541</v>
      </c>
      <c r="G367" s="37"/>
      <c r="H367" s="37"/>
      <c r="I367" s="222"/>
      <c r="J367" s="37"/>
      <c r="K367" s="37"/>
      <c r="L367" s="41"/>
      <c r="M367" s="223"/>
      <c r="N367" s="224"/>
      <c r="O367" s="88"/>
      <c r="P367" s="88"/>
      <c r="Q367" s="88"/>
      <c r="R367" s="88"/>
      <c r="S367" s="88"/>
      <c r="T367" s="89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4" t="s">
        <v>129</v>
      </c>
      <c r="AU367" s="14" t="s">
        <v>82</v>
      </c>
    </row>
    <row r="368" s="2" customFormat="1" ht="24.15" customHeight="1">
      <c r="A368" s="35"/>
      <c r="B368" s="36"/>
      <c r="C368" s="207" t="s">
        <v>164</v>
      </c>
      <c r="D368" s="207" t="s">
        <v>124</v>
      </c>
      <c r="E368" s="208" t="s">
        <v>543</v>
      </c>
      <c r="F368" s="209" t="s">
        <v>544</v>
      </c>
      <c r="G368" s="210" t="s">
        <v>127</v>
      </c>
      <c r="H368" s="211">
        <v>1</v>
      </c>
      <c r="I368" s="212"/>
      <c r="J368" s="213">
        <f>ROUND(I368*H368,2)</f>
        <v>0</v>
      </c>
      <c r="K368" s="209" t="s">
        <v>1</v>
      </c>
      <c r="L368" s="41"/>
      <c r="M368" s="214" t="s">
        <v>1</v>
      </c>
      <c r="N368" s="215" t="s">
        <v>39</v>
      </c>
      <c r="O368" s="88"/>
      <c r="P368" s="216">
        <f>O368*H368</f>
        <v>0</v>
      </c>
      <c r="Q368" s="216">
        <v>0</v>
      </c>
      <c r="R368" s="216">
        <f>Q368*H368</f>
        <v>0</v>
      </c>
      <c r="S368" s="216">
        <v>0</v>
      </c>
      <c r="T368" s="21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18" t="s">
        <v>128</v>
      </c>
      <c r="AT368" s="218" t="s">
        <v>124</v>
      </c>
      <c r="AU368" s="218" t="s">
        <v>82</v>
      </c>
      <c r="AY368" s="14" t="s">
        <v>123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14" t="s">
        <v>82</v>
      </c>
      <c r="BK368" s="219">
        <f>ROUND(I368*H368,2)</f>
        <v>0</v>
      </c>
      <c r="BL368" s="14" t="s">
        <v>128</v>
      </c>
      <c r="BM368" s="218" t="s">
        <v>545</v>
      </c>
    </row>
    <row r="369" s="2" customFormat="1">
      <c r="A369" s="35"/>
      <c r="B369" s="36"/>
      <c r="C369" s="37"/>
      <c r="D369" s="220" t="s">
        <v>129</v>
      </c>
      <c r="E369" s="37"/>
      <c r="F369" s="221" t="s">
        <v>544</v>
      </c>
      <c r="G369" s="37"/>
      <c r="H369" s="37"/>
      <c r="I369" s="222"/>
      <c r="J369" s="37"/>
      <c r="K369" s="37"/>
      <c r="L369" s="41"/>
      <c r="M369" s="223"/>
      <c r="N369" s="224"/>
      <c r="O369" s="88"/>
      <c r="P369" s="88"/>
      <c r="Q369" s="88"/>
      <c r="R369" s="88"/>
      <c r="S369" s="88"/>
      <c r="T369" s="89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T369" s="14" t="s">
        <v>129</v>
      </c>
      <c r="AU369" s="14" t="s">
        <v>82</v>
      </c>
    </row>
    <row r="370" s="2" customFormat="1" ht="24.15" customHeight="1">
      <c r="A370" s="35"/>
      <c r="B370" s="36"/>
      <c r="C370" s="207" t="s">
        <v>168</v>
      </c>
      <c r="D370" s="207" t="s">
        <v>124</v>
      </c>
      <c r="E370" s="208" t="s">
        <v>546</v>
      </c>
      <c r="F370" s="209" t="s">
        <v>547</v>
      </c>
      <c r="G370" s="210" t="s">
        <v>127</v>
      </c>
      <c r="H370" s="211">
        <v>1</v>
      </c>
      <c r="I370" s="212"/>
      <c r="J370" s="213">
        <f>ROUND(I370*H370,2)</f>
        <v>0</v>
      </c>
      <c r="K370" s="209" t="s">
        <v>1</v>
      </c>
      <c r="L370" s="41"/>
      <c r="M370" s="214" t="s">
        <v>1</v>
      </c>
      <c r="N370" s="215" t="s">
        <v>39</v>
      </c>
      <c r="O370" s="88"/>
      <c r="P370" s="216">
        <f>O370*H370</f>
        <v>0</v>
      </c>
      <c r="Q370" s="216">
        <v>0</v>
      </c>
      <c r="R370" s="216">
        <f>Q370*H370</f>
        <v>0</v>
      </c>
      <c r="S370" s="216">
        <v>0</v>
      </c>
      <c r="T370" s="217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18" t="s">
        <v>128</v>
      </c>
      <c r="AT370" s="218" t="s">
        <v>124</v>
      </c>
      <c r="AU370" s="218" t="s">
        <v>82</v>
      </c>
      <c r="AY370" s="14" t="s">
        <v>123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14" t="s">
        <v>82</v>
      </c>
      <c r="BK370" s="219">
        <f>ROUND(I370*H370,2)</f>
        <v>0</v>
      </c>
      <c r="BL370" s="14" t="s">
        <v>128</v>
      </c>
      <c r="BM370" s="218" t="s">
        <v>548</v>
      </c>
    </row>
    <row r="371" s="2" customFormat="1">
      <c r="A371" s="35"/>
      <c r="B371" s="36"/>
      <c r="C371" s="37"/>
      <c r="D371" s="220" t="s">
        <v>129</v>
      </c>
      <c r="E371" s="37"/>
      <c r="F371" s="221" t="s">
        <v>547</v>
      </c>
      <c r="G371" s="37"/>
      <c r="H371" s="37"/>
      <c r="I371" s="222"/>
      <c r="J371" s="37"/>
      <c r="K371" s="37"/>
      <c r="L371" s="41"/>
      <c r="M371" s="223"/>
      <c r="N371" s="224"/>
      <c r="O371" s="88"/>
      <c r="P371" s="88"/>
      <c r="Q371" s="88"/>
      <c r="R371" s="88"/>
      <c r="S371" s="88"/>
      <c r="T371" s="89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4" t="s">
        <v>129</v>
      </c>
      <c r="AU371" s="14" t="s">
        <v>82</v>
      </c>
    </row>
    <row r="372" s="2" customFormat="1" ht="21.75" customHeight="1">
      <c r="A372" s="35"/>
      <c r="B372" s="36"/>
      <c r="C372" s="207" t="s">
        <v>171</v>
      </c>
      <c r="D372" s="207" t="s">
        <v>124</v>
      </c>
      <c r="E372" s="208" t="s">
        <v>549</v>
      </c>
      <c r="F372" s="209" t="s">
        <v>550</v>
      </c>
      <c r="G372" s="210" t="s">
        <v>127</v>
      </c>
      <c r="H372" s="211">
        <v>2</v>
      </c>
      <c r="I372" s="212"/>
      <c r="J372" s="213">
        <f>ROUND(I372*H372,2)</f>
        <v>0</v>
      </c>
      <c r="K372" s="209" t="s">
        <v>1</v>
      </c>
      <c r="L372" s="41"/>
      <c r="M372" s="214" t="s">
        <v>1</v>
      </c>
      <c r="N372" s="215" t="s">
        <v>39</v>
      </c>
      <c r="O372" s="88"/>
      <c r="P372" s="216">
        <f>O372*H372</f>
        <v>0</v>
      </c>
      <c r="Q372" s="216">
        <v>0</v>
      </c>
      <c r="R372" s="216">
        <f>Q372*H372</f>
        <v>0</v>
      </c>
      <c r="S372" s="216">
        <v>0</v>
      </c>
      <c r="T372" s="217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18" t="s">
        <v>128</v>
      </c>
      <c r="AT372" s="218" t="s">
        <v>124</v>
      </c>
      <c r="AU372" s="218" t="s">
        <v>82</v>
      </c>
      <c r="AY372" s="14" t="s">
        <v>123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14" t="s">
        <v>82</v>
      </c>
      <c r="BK372" s="219">
        <f>ROUND(I372*H372,2)</f>
        <v>0</v>
      </c>
      <c r="BL372" s="14" t="s">
        <v>128</v>
      </c>
      <c r="BM372" s="218" t="s">
        <v>551</v>
      </c>
    </row>
    <row r="373" s="2" customFormat="1">
      <c r="A373" s="35"/>
      <c r="B373" s="36"/>
      <c r="C373" s="37"/>
      <c r="D373" s="220" t="s">
        <v>129</v>
      </c>
      <c r="E373" s="37"/>
      <c r="F373" s="221" t="s">
        <v>550</v>
      </c>
      <c r="G373" s="37"/>
      <c r="H373" s="37"/>
      <c r="I373" s="222"/>
      <c r="J373" s="37"/>
      <c r="K373" s="37"/>
      <c r="L373" s="41"/>
      <c r="M373" s="223"/>
      <c r="N373" s="224"/>
      <c r="O373" s="88"/>
      <c r="P373" s="88"/>
      <c r="Q373" s="88"/>
      <c r="R373" s="88"/>
      <c r="S373" s="88"/>
      <c r="T373" s="89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4" t="s">
        <v>129</v>
      </c>
      <c r="AU373" s="14" t="s">
        <v>82</v>
      </c>
    </row>
    <row r="374" s="2" customFormat="1">
      <c r="A374" s="35"/>
      <c r="B374" s="36"/>
      <c r="C374" s="37"/>
      <c r="D374" s="220" t="s">
        <v>227</v>
      </c>
      <c r="E374" s="37"/>
      <c r="F374" s="229" t="s">
        <v>552</v>
      </c>
      <c r="G374" s="37"/>
      <c r="H374" s="37"/>
      <c r="I374" s="222"/>
      <c r="J374" s="37"/>
      <c r="K374" s="37"/>
      <c r="L374" s="41"/>
      <c r="M374" s="223"/>
      <c r="N374" s="224"/>
      <c r="O374" s="88"/>
      <c r="P374" s="88"/>
      <c r="Q374" s="88"/>
      <c r="R374" s="88"/>
      <c r="S374" s="88"/>
      <c r="T374" s="89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T374" s="14" t="s">
        <v>227</v>
      </c>
      <c r="AU374" s="14" t="s">
        <v>82</v>
      </c>
    </row>
    <row r="375" s="2" customFormat="1" ht="16.5" customHeight="1">
      <c r="A375" s="35"/>
      <c r="B375" s="36"/>
      <c r="C375" s="207" t="s">
        <v>175</v>
      </c>
      <c r="D375" s="207" t="s">
        <v>124</v>
      </c>
      <c r="E375" s="208" t="s">
        <v>553</v>
      </c>
      <c r="F375" s="209" t="s">
        <v>554</v>
      </c>
      <c r="G375" s="210" t="s">
        <v>127</v>
      </c>
      <c r="H375" s="211">
        <v>2</v>
      </c>
      <c r="I375" s="212"/>
      <c r="J375" s="213">
        <f>ROUND(I375*H375,2)</f>
        <v>0</v>
      </c>
      <c r="K375" s="209" t="s">
        <v>1</v>
      </c>
      <c r="L375" s="41"/>
      <c r="M375" s="214" t="s">
        <v>1</v>
      </c>
      <c r="N375" s="215" t="s">
        <v>39</v>
      </c>
      <c r="O375" s="88"/>
      <c r="P375" s="216">
        <f>O375*H375</f>
        <v>0</v>
      </c>
      <c r="Q375" s="216">
        <v>0</v>
      </c>
      <c r="R375" s="216">
        <f>Q375*H375</f>
        <v>0</v>
      </c>
      <c r="S375" s="216">
        <v>0</v>
      </c>
      <c r="T375" s="21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18" t="s">
        <v>128</v>
      </c>
      <c r="AT375" s="218" t="s">
        <v>124</v>
      </c>
      <c r="AU375" s="218" t="s">
        <v>82</v>
      </c>
      <c r="AY375" s="14" t="s">
        <v>123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14" t="s">
        <v>82</v>
      </c>
      <c r="BK375" s="219">
        <f>ROUND(I375*H375,2)</f>
        <v>0</v>
      </c>
      <c r="BL375" s="14" t="s">
        <v>128</v>
      </c>
      <c r="BM375" s="218" t="s">
        <v>555</v>
      </c>
    </row>
    <row r="376" s="2" customFormat="1">
      <c r="A376" s="35"/>
      <c r="B376" s="36"/>
      <c r="C376" s="37"/>
      <c r="D376" s="220" t="s">
        <v>129</v>
      </c>
      <c r="E376" s="37"/>
      <c r="F376" s="221" t="s">
        <v>554</v>
      </c>
      <c r="G376" s="37"/>
      <c r="H376" s="37"/>
      <c r="I376" s="222"/>
      <c r="J376" s="37"/>
      <c r="K376" s="37"/>
      <c r="L376" s="41"/>
      <c r="M376" s="223"/>
      <c r="N376" s="224"/>
      <c r="O376" s="88"/>
      <c r="P376" s="88"/>
      <c r="Q376" s="88"/>
      <c r="R376" s="88"/>
      <c r="S376" s="88"/>
      <c r="T376" s="89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14" t="s">
        <v>129</v>
      </c>
      <c r="AU376" s="14" t="s">
        <v>82</v>
      </c>
    </row>
    <row r="377" s="2" customFormat="1" ht="16.5" customHeight="1">
      <c r="A377" s="35"/>
      <c r="B377" s="36"/>
      <c r="C377" s="207" t="s">
        <v>351</v>
      </c>
      <c r="D377" s="207" t="s">
        <v>124</v>
      </c>
      <c r="E377" s="208" t="s">
        <v>556</v>
      </c>
      <c r="F377" s="209" t="s">
        <v>557</v>
      </c>
      <c r="G377" s="210" t="s">
        <v>127</v>
      </c>
      <c r="H377" s="211">
        <v>3</v>
      </c>
      <c r="I377" s="212"/>
      <c r="J377" s="213">
        <f>ROUND(I377*H377,2)</f>
        <v>0</v>
      </c>
      <c r="K377" s="209" t="s">
        <v>1</v>
      </c>
      <c r="L377" s="41"/>
      <c r="M377" s="214" t="s">
        <v>1</v>
      </c>
      <c r="N377" s="215" t="s">
        <v>39</v>
      </c>
      <c r="O377" s="88"/>
      <c r="P377" s="216">
        <f>O377*H377</f>
        <v>0</v>
      </c>
      <c r="Q377" s="216">
        <v>0</v>
      </c>
      <c r="R377" s="216">
        <f>Q377*H377</f>
        <v>0</v>
      </c>
      <c r="S377" s="216">
        <v>0</v>
      </c>
      <c r="T377" s="217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18" t="s">
        <v>128</v>
      </c>
      <c r="AT377" s="218" t="s">
        <v>124</v>
      </c>
      <c r="AU377" s="218" t="s">
        <v>82</v>
      </c>
      <c r="AY377" s="14" t="s">
        <v>123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14" t="s">
        <v>82</v>
      </c>
      <c r="BK377" s="219">
        <f>ROUND(I377*H377,2)</f>
        <v>0</v>
      </c>
      <c r="BL377" s="14" t="s">
        <v>128</v>
      </c>
      <c r="BM377" s="218" t="s">
        <v>558</v>
      </c>
    </row>
    <row r="378" s="2" customFormat="1">
      <c r="A378" s="35"/>
      <c r="B378" s="36"/>
      <c r="C378" s="37"/>
      <c r="D378" s="220" t="s">
        <v>129</v>
      </c>
      <c r="E378" s="37"/>
      <c r="F378" s="221" t="s">
        <v>557</v>
      </c>
      <c r="G378" s="37"/>
      <c r="H378" s="37"/>
      <c r="I378" s="222"/>
      <c r="J378" s="37"/>
      <c r="K378" s="37"/>
      <c r="L378" s="41"/>
      <c r="M378" s="223"/>
      <c r="N378" s="224"/>
      <c r="O378" s="88"/>
      <c r="P378" s="88"/>
      <c r="Q378" s="88"/>
      <c r="R378" s="88"/>
      <c r="S378" s="88"/>
      <c r="T378" s="89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T378" s="14" t="s">
        <v>129</v>
      </c>
      <c r="AU378" s="14" t="s">
        <v>82</v>
      </c>
    </row>
    <row r="379" s="2" customFormat="1" ht="16.5" customHeight="1">
      <c r="A379" s="35"/>
      <c r="B379" s="36"/>
      <c r="C379" s="207" t="s">
        <v>559</v>
      </c>
      <c r="D379" s="207" t="s">
        <v>124</v>
      </c>
      <c r="E379" s="208" t="s">
        <v>560</v>
      </c>
      <c r="F379" s="209" t="s">
        <v>561</v>
      </c>
      <c r="G379" s="210" t="s">
        <v>127</v>
      </c>
      <c r="H379" s="211">
        <v>1</v>
      </c>
      <c r="I379" s="212"/>
      <c r="J379" s="213">
        <f>ROUND(I379*H379,2)</f>
        <v>0</v>
      </c>
      <c r="K379" s="209" t="s">
        <v>1</v>
      </c>
      <c r="L379" s="41"/>
      <c r="M379" s="214" t="s">
        <v>1</v>
      </c>
      <c r="N379" s="215" t="s">
        <v>39</v>
      </c>
      <c r="O379" s="88"/>
      <c r="P379" s="216">
        <f>O379*H379</f>
        <v>0</v>
      </c>
      <c r="Q379" s="216">
        <v>0</v>
      </c>
      <c r="R379" s="216">
        <f>Q379*H379</f>
        <v>0</v>
      </c>
      <c r="S379" s="216">
        <v>0</v>
      </c>
      <c r="T379" s="217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18" t="s">
        <v>128</v>
      </c>
      <c r="AT379" s="218" t="s">
        <v>124</v>
      </c>
      <c r="AU379" s="218" t="s">
        <v>82</v>
      </c>
      <c r="AY379" s="14" t="s">
        <v>123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14" t="s">
        <v>82</v>
      </c>
      <c r="BK379" s="219">
        <f>ROUND(I379*H379,2)</f>
        <v>0</v>
      </c>
      <c r="BL379" s="14" t="s">
        <v>128</v>
      </c>
      <c r="BM379" s="218" t="s">
        <v>562</v>
      </c>
    </row>
    <row r="380" s="2" customFormat="1">
      <c r="A380" s="35"/>
      <c r="B380" s="36"/>
      <c r="C380" s="37"/>
      <c r="D380" s="220" t="s">
        <v>129</v>
      </c>
      <c r="E380" s="37"/>
      <c r="F380" s="221" t="s">
        <v>561</v>
      </c>
      <c r="G380" s="37"/>
      <c r="H380" s="37"/>
      <c r="I380" s="222"/>
      <c r="J380" s="37"/>
      <c r="K380" s="37"/>
      <c r="L380" s="41"/>
      <c r="M380" s="223"/>
      <c r="N380" s="224"/>
      <c r="O380" s="88"/>
      <c r="P380" s="88"/>
      <c r="Q380" s="88"/>
      <c r="R380" s="88"/>
      <c r="S380" s="88"/>
      <c r="T380" s="89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14" t="s">
        <v>129</v>
      </c>
      <c r="AU380" s="14" t="s">
        <v>82</v>
      </c>
    </row>
    <row r="381" s="2" customFormat="1" ht="16.5" customHeight="1">
      <c r="A381" s="35"/>
      <c r="B381" s="36"/>
      <c r="C381" s="207" t="s">
        <v>355</v>
      </c>
      <c r="D381" s="207" t="s">
        <v>124</v>
      </c>
      <c r="E381" s="208" t="s">
        <v>563</v>
      </c>
      <c r="F381" s="209" t="s">
        <v>564</v>
      </c>
      <c r="G381" s="210" t="s">
        <v>127</v>
      </c>
      <c r="H381" s="211">
        <v>1</v>
      </c>
      <c r="I381" s="212"/>
      <c r="J381" s="213">
        <f>ROUND(I381*H381,2)</f>
        <v>0</v>
      </c>
      <c r="K381" s="209" t="s">
        <v>1</v>
      </c>
      <c r="L381" s="41"/>
      <c r="M381" s="214" t="s">
        <v>1</v>
      </c>
      <c r="N381" s="215" t="s">
        <v>39</v>
      </c>
      <c r="O381" s="88"/>
      <c r="P381" s="216">
        <f>O381*H381</f>
        <v>0</v>
      </c>
      <c r="Q381" s="216">
        <v>0</v>
      </c>
      <c r="R381" s="216">
        <f>Q381*H381</f>
        <v>0</v>
      </c>
      <c r="S381" s="216">
        <v>0</v>
      </c>
      <c r="T381" s="217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18" t="s">
        <v>128</v>
      </c>
      <c r="AT381" s="218" t="s">
        <v>124</v>
      </c>
      <c r="AU381" s="218" t="s">
        <v>82</v>
      </c>
      <c r="AY381" s="14" t="s">
        <v>123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14" t="s">
        <v>82</v>
      </c>
      <c r="BK381" s="219">
        <f>ROUND(I381*H381,2)</f>
        <v>0</v>
      </c>
      <c r="BL381" s="14" t="s">
        <v>128</v>
      </c>
      <c r="BM381" s="218" t="s">
        <v>565</v>
      </c>
    </row>
    <row r="382" s="2" customFormat="1">
      <c r="A382" s="35"/>
      <c r="B382" s="36"/>
      <c r="C382" s="37"/>
      <c r="D382" s="220" t="s">
        <v>129</v>
      </c>
      <c r="E382" s="37"/>
      <c r="F382" s="221" t="s">
        <v>564</v>
      </c>
      <c r="G382" s="37"/>
      <c r="H382" s="37"/>
      <c r="I382" s="222"/>
      <c r="J382" s="37"/>
      <c r="K382" s="37"/>
      <c r="L382" s="41"/>
      <c r="M382" s="223"/>
      <c r="N382" s="224"/>
      <c r="O382" s="88"/>
      <c r="P382" s="88"/>
      <c r="Q382" s="88"/>
      <c r="R382" s="88"/>
      <c r="S382" s="88"/>
      <c r="T382" s="89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14" t="s">
        <v>129</v>
      </c>
      <c r="AU382" s="14" t="s">
        <v>82</v>
      </c>
    </row>
    <row r="383" s="2" customFormat="1" ht="16.5" customHeight="1">
      <c r="A383" s="35"/>
      <c r="B383" s="36"/>
      <c r="C383" s="207" t="s">
        <v>566</v>
      </c>
      <c r="D383" s="207" t="s">
        <v>124</v>
      </c>
      <c r="E383" s="208" t="s">
        <v>567</v>
      </c>
      <c r="F383" s="209" t="s">
        <v>568</v>
      </c>
      <c r="G383" s="210" t="s">
        <v>127</v>
      </c>
      <c r="H383" s="211">
        <v>1</v>
      </c>
      <c r="I383" s="212"/>
      <c r="J383" s="213">
        <f>ROUND(I383*H383,2)</f>
        <v>0</v>
      </c>
      <c r="K383" s="209" t="s">
        <v>1</v>
      </c>
      <c r="L383" s="41"/>
      <c r="M383" s="214" t="s">
        <v>1</v>
      </c>
      <c r="N383" s="215" t="s">
        <v>39</v>
      </c>
      <c r="O383" s="88"/>
      <c r="P383" s="216">
        <f>O383*H383</f>
        <v>0</v>
      </c>
      <c r="Q383" s="216">
        <v>0</v>
      </c>
      <c r="R383" s="216">
        <f>Q383*H383</f>
        <v>0</v>
      </c>
      <c r="S383" s="216">
        <v>0</v>
      </c>
      <c r="T383" s="217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18" t="s">
        <v>128</v>
      </c>
      <c r="AT383" s="218" t="s">
        <v>124</v>
      </c>
      <c r="AU383" s="218" t="s">
        <v>82</v>
      </c>
      <c r="AY383" s="14" t="s">
        <v>123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14" t="s">
        <v>82</v>
      </c>
      <c r="BK383" s="219">
        <f>ROUND(I383*H383,2)</f>
        <v>0</v>
      </c>
      <c r="BL383" s="14" t="s">
        <v>128</v>
      </c>
      <c r="BM383" s="218" t="s">
        <v>569</v>
      </c>
    </row>
    <row r="384" s="2" customFormat="1">
      <c r="A384" s="35"/>
      <c r="B384" s="36"/>
      <c r="C384" s="37"/>
      <c r="D384" s="220" t="s">
        <v>129</v>
      </c>
      <c r="E384" s="37"/>
      <c r="F384" s="221" t="s">
        <v>568</v>
      </c>
      <c r="G384" s="37"/>
      <c r="H384" s="37"/>
      <c r="I384" s="222"/>
      <c r="J384" s="37"/>
      <c r="K384" s="37"/>
      <c r="L384" s="41"/>
      <c r="M384" s="223"/>
      <c r="N384" s="224"/>
      <c r="O384" s="88"/>
      <c r="P384" s="88"/>
      <c r="Q384" s="88"/>
      <c r="R384" s="88"/>
      <c r="S384" s="88"/>
      <c r="T384" s="89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14" t="s">
        <v>129</v>
      </c>
      <c r="AU384" s="14" t="s">
        <v>82</v>
      </c>
    </row>
    <row r="385" s="2" customFormat="1" ht="16.5" customHeight="1">
      <c r="A385" s="35"/>
      <c r="B385" s="36"/>
      <c r="C385" s="207" t="s">
        <v>358</v>
      </c>
      <c r="D385" s="207" t="s">
        <v>124</v>
      </c>
      <c r="E385" s="208" t="s">
        <v>570</v>
      </c>
      <c r="F385" s="209" t="s">
        <v>571</v>
      </c>
      <c r="G385" s="210" t="s">
        <v>127</v>
      </c>
      <c r="H385" s="211">
        <v>1</v>
      </c>
      <c r="I385" s="212"/>
      <c r="J385" s="213">
        <f>ROUND(I385*H385,2)</f>
        <v>0</v>
      </c>
      <c r="K385" s="209" t="s">
        <v>1</v>
      </c>
      <c r="L385" s="41"/>
      <c r="M385" s="214" t="s">
        <v>1</v>
      </c>
      <c r="N385" s="215" t="s">
        <v>39</v>
      </c>
      <c r="O385" s="88"/>
      <c r="P385" s="216">
        <f>O385*H385</f>
        <v>0</v>
      </c>
      <c r="Q385" s="216">
        <v>0</v>
      </c>
      <c r="R385" s="216">
        <f>Q385*H385</f>
        <v>0</v>
      </c>
      <c r="S385" s="216">
        <v>0</v>
      </c>
      <c r="T385" s="217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18" t="s">
        <v>128</v>
      </c>
      <c r="AT385" s="218" t="s">
        <v>124</v>
      </c>
      <c r="AU385" s="218" t="s">
        <v>82</v>
      </c>
      <c r="AY385" s="14" t="s">
        <v>123</v>
      </c>
      <c r="BE385" s="219">
        <f>IF(N385="základní",J385,0)</f>
        <v>0</v>
      </c>
      <c r="BF385" s="219">
        <f>IF(N385="snížená",J385,0)</f>
        <v>0</v>
      </c>
      <c r="BG385" s="219">
        <f>IF(N385="zákl. přenesená",J385,0)</f>
        <v>0</v>
      </c>
      <c r="BH385" s="219">
        <f>IF(N385="sníž. přenesená",J385,0)</f>
        <v>0</v>
      </c>
      <c r="BI385" s="219">
        <f>IF(N385="nulová",J385,0)</f>
        <v>0</v>
      </c>
      <c r="BJ385" s="14" t="s">
        <v>82</v>
      </c>
      <c r="BK385" s="219">
        <f>ROUND(I385*H385,2)</f>
        <v>0</v>
      </c>
      <c r="BL385" s="14" t="s">
        <v>128</v>
      </c>
      <c r="BM385" s="218" t="s">
        <v>572</v>
      </c>
    </row>
    <row r="386" s="2" customFormat="1">
      <c r="A386" s="35"/>
      <c r="B386" s="36"/>
      <c r="C386" s="37"/>
      <c r="D386" s="220" t="s">
        <v>129</v>
      </c>
      <c r="E386" s="37"/>
      <c r="F386" s="221" t="s">
        <v>571</v>
      </c>
      <c r="G386" s="37"/>
      <c r="H386" s="37"/>
      <c r="I386" s="222"/>
      <c r="J386" s="37"/>
      <c r="K386" s="37"/>
      <c r="L386" s="41"/>
      <c r="M386" s="223"/>
      <c r="N386" s="224"/>
      <c r="O386" s="88"/>
      <c r="P386" s="88"/>
      <c r="Q386" s="88"/>
      <c r="R386" s="88"/>
      <c r="S386" s="88"/>
      <c r="T386" s="89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4" t="s">
        <v>129</v>
      </c>
      <c r="AU386" s="14" t="s">
        <v>82</v>
      </c>
    </row>
    <row r="387" s="2" customFormat="1" ht="16.5" customHeight="1">
      <c r="A387" s="35"/>
      <c r="B387" s="36"/>
      <c r="C387" s="207" t="s">
        <v>573</v>
      </c>
      <c r="D387" s="207" t="s">
        <v>124</v>
      </c>
      <c r="E387" s="208" t="s">
        <v>574</v>
      </c>
      <c r="F387" s="209" t="s">
        <v>575</v>
      </c>
      <c r="G387" s="210" t="s">
        <v>158</v>
      </c>
      <c r="H387" s="211">
        <v>6</v>
      </c>
      <c r="I387" s="212"/>
      <c r="J387" s="213">
        <f>ROUND(I387*H387,2)</f>
        <v>0</v>
      </c>
      <c r="K387" s="209" t="s">
        <v>1</v>
      </c>
      <c r="L387" s="41"/>
      <c r="M387" s="214" t="s">
        <v>1</v>
      </c>
      <c r="N387" s="215" t="s">
        <v>39</v>
      </c>
      <c r="O387" s="88"/>
      <c r="P387" s="216">
        <f>O387*H387</f>
        <v>0</v>
      </c>
      <c r="Q387" s="216">
        <v>0</v>
      </c>
      <c r="R387" s="216">
        <f>Q387*H387</f>
        <v>0</v>
      </c>
      <c r="S387" s="216">
        <v>0</v>
      </c>
      <c r="T387" s="217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18" t="s">
        <v>128</v>
      </c>
      <c r="AT387" s="218" t="s">
        <v>124</v>
      </c>
      <c r="AU387" s="218" t="s">
        <v>82</v>
      </c>
      <c r="AY387" s="14" t="s">
        <v>123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14" t="s">
        <v>82</v>
      </c>
      <c r="BK387" s="219">
        <f>ROUND(I387*H387,2)</f>
        <v>0</v>
      </c>
      <c r="BL387" s="14" t="s">
        <v>128</v>
      </c>
      <c r="BM387" s="218" t="s">
        <v>576</v>
      </c>
    </row>
    <row r="388" s="2" customFormat="1">
      <c r="A388" s="35"/>
      <c r="B388" s="36"/>
      <c r="C388" s="37"/>
      <c r="D388" s="220" t="s">
        <v>129</v>
      </c>
      <c r="E388" s="37"/>
      <c r="F388" s="221" t="s">
        <v>575</v>
      </c>
      <c r="G388" s="37"/>
      <c r="H388" s="37"/>
      <c r="I388" s="222"/>
      <c r="J388" s="37"/>
      <c r="K388" s="37"/>
      <c r="L388" s="41"/>
      <c r="M388" s="223"/>
      <c r="N388" s="224"/>
      <c r="O388" s="88"/>
      <c r="P388" s="88"/>
      <c r="Q388" s="88"/>
      <c r="R388" s="88"/>
      <c r="S388" s="88"/>
      <c r="T388" s="89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T388" s="14" t="s">
        <v>129</v>
      </c>
      <c r="AU388" s="14" t="s">
        <v>82</v>
      </c>
    </row>
    <row r="389" s="2" customFormat="1" ht="16.5" customHeight="1">
      <c r="A389" s="35"/>
      <c r="B389" s="36"/>
      <c r="C389" s="207" t="s">
        <v>362</v>
      </c>
      <c r="D389" s="207" t="s">
        <v>124</v>
      </c>
      <c r="E389" s="208" t="s">
        <v>577</v>
      </c>
      <c r="F389" s="209" t="s">
        <v>578</v>
      </c>
      <c r="G389" s="210" t="s">
        <v>127</v>
      </c>
      <c r="H389" s="211">
        <v>2</v>
      </c>
      <c r="I389" s="212"/>
      <c r="J389" s="213">
        <f>ROUND(I389*H389,2)</f>
        <v>0</v>
      </c>
      <c r="K389" s="209" t="s">
        <v>1</v>
      </c>
      <c r="L389" s="41"/>
      <c r="M389" s="214" t="s">
        <v>1</v>
      </c>
      <c r="N389" s="215" t="s">
        <v>39</v>
      </c>
      <c r="O389" s="88"/>
      <c r="P389" s="216">
        <f>O389*H389</f>
        <v>0</v>
      </c>
      <c r="Q389" s="216">
        <v>0</v>
      </c>
      <c r="R389" s="216">
        <f>Q389*H389</f>
        <v>0</v>
      </c>
      <c r="S389" s="216">
        <v>0</v>
      </c>
      <c r="T389" s="217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18" t="s">
        <v>128</v>
      </c>
      <c r="AT389" s="218" t="s">
        <v>124</v>
      </c>
      <c r="AU389" s="218" t="s">
        <v>82</v>
      </c>
      <c r="AY389" s="14" t="s">
        <v>123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14" t="s">
        <v>82</v>
      </c>
      <c r="BK389" s="219">
        <f>ROUND(I389*H389,2)</f>
        <v>0</v>
      </c>
      <c r="BL389" s="14" t="s">
        <v>128</v>
      </c>
      <c r="BM389" s="218" t="s">
        <v>579</v>
      </c>
    </row>
    <row r="390" s="2" customFormat="1">
      <c r="A390" s="35"/>
      <c r="B390" s="36"/>
      <c r="C390" s="37"/>
      <c r="D390" s="220" t="s">
        <v>129</v>
      </c>
      <c r="E390" s="37"/>
      <c r="F390" s="221" t="s">
        <v>578</v>
      </c>
      <c r="G390" s="37"/>
      <c r="H390" s="37"/>
      <c r="I390" s="222"/>
      <c r="J390" s="37"/>
      <c r="K390" s="37"/>
      <c r="L390" s="41"/>
      <c r="M390" s="223"/>
      <c r="N390" s="224"/>
      <c r="O390" s="88"/>
      <c r="P390" s="88"/>
      <c r="Q390" s="88"/>
      <c r="R390" s="88"/>
      <c r="S390" s="88"/>
      <c r="T390" s="89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14" t="s">
        <v>129</v>
      </c>
      <c r="AU390" s="14" t="s">
        <v>82</v>
      </c>
    </row>
    <row r="391" s="2" customFormat="1" ht="16.5" customHeight="1">
      <c r="A391" s="35"/>
      <c r="B391" s="36"/>
      <c r="C391" s="207" t="s">
        <v>580</v>
      </c>
      <c r="D391" s="207" t="s">
        <v>124</v>
      </c>
      <c r="E391" s="208" t="s">
        <v>581</v>
      </c>
      <c r="F391" s="209" t="s">
        <v>582</v>
      </c>
      <c r="G391" s="210" t="s">
        <v>127</v>
      </c>
      <c r="H391" s="211">
        <v>1</v>
      </c>
      <c r="I391" s="212"/>
      <c r="J391" s="213">
        <f>ROUND(I391*H391,2)</f>
        <v>0</v>
      </c>
      <c r="K391" s="209" t="s">
        <v>1</v>
      </c>
      <c r="L391" s="41"/>
      <c r="M391" s="214" t="s">
        <v>1</v>
      </c>
      <c r="N391" s="215" t="s">
        <v>39</v>
      </c>
      <c r="O391" s="88"/>
      <c r="P391" s="216">
        <f>O391*H391</f>
        <v>0</v>
      </c>
      <c r="Q391" s="216">
        <v>0</v>
      </c>
      <c r="R391" s="216">
        <f>Q391*H391</f>
        <v>0</v>
      </c>
      <c r="S391" s="216">
        <v>0</v>
      </c>
      <c r="T391" s="217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18" t="s">
        <v>128</v>
      </c>
      <c r="AT391" s="218" t="s">
        <v>124</v>
      </c>
      <c r="AU391" s="218" t="s">
        <v>82</v>
      </c>
      <c r="AY391" s="14" t="s">
        <v>123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14" t="s">
        <v>82</v>
      </c>
      <c r="BK391" s="219">
        <f>ROUND(I391*H391,2)</f>
        <v>0</v>
      </c>
      <c r="BL391" s="14" t="s">
        <v>128</v>
      </c>
      <c r="BM391" s="218" t="s">
        <v>583</v>
      </c>
    </row>
    <row r="392" s="2" customFormat="1">
      <c r="A392" s="35"/>
      <c r="B392" s="36"/>
      <c r="C392" s="37"/>
      <c r="D392" s="220" t="s">
        <v>129</v>
      </c>
      <c r="E392" s="37"/>
      <c r="F392" s="221" t="s">
        <v>582</v>
      </c>
      <c r="G392" s="37"/>
      <c r="H392" s="37"/>
      <c r="I392" s="222"/>
      <c r="J392" s="37"/>
      <c r="K392" s="37"/>
      <c r="L392" s="41"/>
      <c r="M392" s="223"/>
      <c r="N392" s="224"/>
      <c r="O392" s="88"/>
      <c r="P392" s="88"/>
      <c r="Q392" s="88"/>
      <c r="R392" s="88"/>
      <c r="S392" s="88"/>
      <c r="T392" s="89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T392" s="14" t="s">
        <v>129</v>
      </c>
      <c r="AU392" s="14" t="s">
        <v>82</v>
      </c>
    </row>
    <row r="393" s="11" customFormat="1" ht="25.92" customHeight="1">
      <c r="A393" s="11"/>
      <c r="B393" s="193"/>
      <c r="C393" s="194"/>
      <c r="D393" s="195" t="s">
        <v>73</v>
      </c>
      <c r="E393" s="196" t="s">
        <v>584</v>
      </c>
      <c r="F393" s="196" t="s">
        <v>585</v>
      </c>
      <c r="G393" s="194"/>
      <c r="H393" s="194"/>
      <c r="I393" s="197"/>
      <c r="J393" s="198">
        <f>BK393</f>
        <v>0</v>
      </c>
      <c r="K393" s="194"/>
      <c r="L393" s="199"/>
      <c r="M393" s="200"/>
      <c r="N393" s="201"/>
      <c r="O393" s="201"/>
      <c r="P393" s="202">
        <f>SUM(P394:P399)</f>
        <v>0</v>
      </c>
      <c r="Q393" s="201"/>
      <c r="R393" s="202">
        <f>SUM(R394:R399)</f>
        <v>0</v>
      </c>
      <c r="S393" s="201"/>
      <c r="T393" s="203">
        <f>SUM(T394:T399)</f>
        <v>0</v>
      </c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R393" s="204" t="s">
        <v>82</v>
      </c>
      <c r="AT393" s="205" t="s">
        <v>73</v>
      </c>
      <c r="AU393" s="205" t="s">
        <v>74</v>
      </c>
      <c r="AY393" s="204" t="s">
        <v>123</v>
      </c>
      <c r="BK393" s="206">
        <f>SUM(BK394:BK399)</f>
        <v>0</v>
      </c>
    </row>
    <row r="394" s="2" customFormat="1" ht="16.5" customHeight="1">
      <c r="A394" s="35"/>
      <c r="B394" s="36"/>
      <c r="C394" s="207" t="s">
        <v>365</v>
      </c>
      <c r="D394" s="207" t="s">
        <v>124</v>
      </c>
      <c r="E394" s="208" t="s">
        <v>586</v>
      </c>
      <c r="F394" s="209" t="s">
        <v>181</v>
      </c>
      <c r="G394" s="210" t="s">
        <v>182</v>
      </c>
      <c r="H394" s="211">
        <v>250</v>
      </c>
      <c r="I394" s="212"/>
      <c r="J394" s="213">
        <f>ROUND(I394*H394,2)</f>
        <v>0</v>
      </c>
      <c r="K394" s="209" t="s">
        <v>1</v>
      </c>
      <c r="L394" s="41"/>
      <c r="M394" s="214" t="s">
        <v>1</v>
      </c>
      <c r="N394" s="215" t="s">
        <v>39</v>
      </c>
      <c r="O394" s="88"/>
      <c r="P394" s="216">
        <f>O394*H394</f>
        <v>0</v>
      </c>
      <c r="Q394" s="216">
        <v>0</v>
      </c>
      <c r="R394" s="216">
        <f>Q394*H394</f>
        <v>0</v>
      </c>
      <c r="S394" s="216">
        <v>0</v>
      </c>
      <c r="T394" s="217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218" t="s">
        <v>128</v>
      </c>
      <c r="AT394" s="218" t="s">
        <v>124</v>
      </c>
      <c r="AU394" s="218" t="s">
        <v>82</v>
      </c>
      <c r="AY394" s="14" t="s">
        <v>123</v>
      </c>
      <c r="BE394" s="219">
        <f>IF(N394="základní",J394,0)</f>
        <v>0</v>
      </c>
      <c r="BF394" s="219">
        <f>IF(N394="snížená",J394,0)</f>
        <v>0</v>
      </c>
      <c r="BG394" s="219">
        <f>IF(N394="zákl. přenesená",J394,0)</f>
        <v>0</v>
      </c>
      <c r="BH394" s="219">
        <f>IF(N394="sníž. přenesená",J394,0)</f>
        <v>0</v>
      </c>
      <c r="BI394" s="219">
        <f>IF(N394="nulová",J394,0)</f>
        <v>0</v>
      </c>
      <c r="BJ394" s="14" t="s">
        <v>82</v>
      </c>
      <c r="BK394" s="219">
        <f>ROUND(I394*H394,2)</f>
        <v>0</v>
      </c>
      <c r="BL394" s="14" t="s">
        <v>128</v>
      </c>
      <c r="BM394" s="218" t="s">
        <v>587</v>
      </c>
    </row>
    <row r="395" s="2" customFormat="1">
      <c r="A395" s="35"/>
      <c r="B395" s="36"/>
      <c r="C395" s="37"/>
      <c r="D395" s="220" t="s">
        <v>129</v>
      </c>
      <c r="E395" s="37"/>
      <c r="F395" s="221" t="s">
        <v>181</v>
      </c>
      <c r="G395" s="37"/>
      <c r="H395" s="37"/>
      <c r="I395" s="222"/>
      <c r="J395" s="37"/>
      <c r="K395" s="37"/>
      <c r="L395" s="41"/>
      <c r="M395" s="223"/>
      <c r="N395" s="224"/>
      <c r="O395" s="88"/>
      <c r="P395" s="88"/>
      <c r="Q395" s="88"/>
      <c r="R395" s="88"/>
      <c r="S395" s="88"/>
      <c r="T395" s="89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T395" s="14" t="s">
        <v>129</v>
      </c>
      <c r="AU395" s="14" t="s">
        <v>82</v>
      </c>
    </row>
    <row r="396" s="2" customFormat="1" ht="16.5" customHeight="1">
      <c r="A396" s="35"/>
      <c r="B396" s="36"/>
      <c r="C396" s="207" t="s">
        <v>588</v>
      </c>
      <c r="D396" s="207" t="s">
        <v>124</v>
      </c>
      <c r="E396" s="208" t="s">
        <v>589</v>
      </c>
      <c r="F396" s="209" t="s">
        <v>186</v>
      </c>
      <c r="G396" s="210" t="s">
        <v>182</v>
      </c>
      <c r="H396" s="211">
        <v>80</v>
      </c>
      <c r="I396" s="212"/>
      <c r="J396" s="213">
        <f>ROUND(I396*H396,2)</f>
        <v>0</v>
      </c>
      <c r="K396" s="209" t="s">
        <v>1</v>
      </c>
      <c r="L396" s="41"/>
      <c r="M396" s="214" t="s">
        <v>1</v>
      </c>
      <c r="N396" s="215" t="s">
        <v>39</v>
      </c>
      <c r="O396" s="88"/>
      <c r="P396" s="216">
        <f>O396*H396</f>
        <v>0</v>
      </c>
      <c r="Q396" s="216">
        <v>0</v>
      </c>
      <c r="R396" s="216">
        <f>Q396*H396</f>
        <v>0</v>
      </c>
      <c r="S396" s="216">
        <v>0</v>
      </c>
      <c r="T396" s="217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18" t="s">
        <v>128</v>
      </c>
      <c r="AT396" s="218" t="s">
        <v>124</v>
      </c>
      <c r="AU396" s="218" t="s">
        <v>82</v>
      </c>
      <c r="AY396" s="14" t="s">
        <v>123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14" t="s">
        <v>82</v>
      </c>
      <c r="BK396" s="219">
        <f>ROUND(I396*H396,2)</f>
        <v>0</v>
      </c>
      <c r="BL396" s="14" t="s">
        <v>128</v>
      </c>
      <c r="BM396" s="218" t="s">
        <v>590</v>
      </c>
    </row>
    <row r="397" s="2" customFormat="1">
      <c r="A397" s="35"/>
      <c r="B397" s="36"/>
      <c r="C397" s="37"/>
      <c r="D397" s="220" t="s">
        <v>129</v>
      </c>
      <c r="E397" s="37"/>
      <c r="F397" s="221" t="s">
        <v>186</v>
      </c>
      <c r="G397" s="37"/>
      <c r="H397" s="37"/>
      <c r="I397" s="222"/>
      <c r="J397" s="37"/>
      <c r="K397" s="37"/>
      <c r="L397" s="41"/>
      <c r="M397" s="223"/>
      <c r="N397" s="224"/>
      <c r="O397" s="88"/>
      <c r="P397" s="88"/>
      <c r="Q397" s="88"/>
      <c r="R397" s="88"/>
      <c r="S397" s="88"/>
      <c r="T397" s="89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T397" s="14" t="s">
        <v>129</v>
      </c>
      <c r="AU397" s="14" t="s">
        <v>82</v>
      </c>
    </row>
    <row r="398" s="2" customFormat="1" ht="16.5" customHeight="1">
      <c r="A398" s="35"/>
      <c r="B398" s="36"/>
      <c r="C398" s="207" t="s">
        <v>369</v>
      </c>
      <c r="D398" s="207" t="s">
        <v>124</v>
      </c>
      <c r="E398" s="208" t="s">
        <v>591</v>
      </c>
      <c r="F398" s="209" t="s">
        <v>189</v>
      </c>
      <c r="G398" s="210" t="s">
        <v>182</v>
      </c>
      <c r="H398" s="211">
        <v>50</v>
      </c>
      <c r="I398" s="212"/>
      <c r="J398" s="213">
        <f>ROUND(I398*H398,2)</f>
        <v>0</v>
      </c>
      <c r="K398" s="209" t="s">
        <v>1</v>
      </c>
      <c r="L398" s="41"/>
      <c r="M398" s="214" t="s">
        <v>1</v>
      </c>
      <c r="N398" s="215" t="s">
        <v>39</v>
      </c>
      <c r="O398" s="88"/>
      <c r="P398" s="216">
        <f>O398*H398</f>
        <v>0</v>
      </c>
      <c r="Q398" s="216">
        <v>0</v>
      </c>
      <c r="R398" s="216">
        <f>Q398*H398</f>
        <v>0</v>
      </c>
      <c r="S398" s="216">
        <v>0</v>
      </c>
      <c r="T398" s="217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18" t="s">
        <v>128</v>
      </c>
      <c r="AT398" s="218" t="s">
        <v>124</v>
      </c>
      <c r="AU398" s="218" t="s">
        <v>82</v>
      </c>
      <c r="AY398" s="14" t="s">
        <v>123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14" t="s">
        <v>82</v>
      </c>
      <c r="BK398" s="219">
        <f>ROUND(I398*H398,2)</f>
        <v>0</v>
      </c>
      <c r="BL398" s="14" t="s">
        <v>128</v>
      </c>
      <c r="BM398" s="218" t="s">
        <v>592</v>
      </c>
    </row>
    <row r="399" s="2" customFormat="1">
      <c r="A399" s="35"/>
      <c r="B399" s="36"/>
      <c r="C399" s="37"/>
      <c r="D399" s="220" t="s">
        <v>129</v>
      </c>
      <c r="E399" s="37"/>
      <c r="F399" s="221" t="s">
        <v>189</v>
      </c>
      <c r="G399" s="37"/>
      <c r="H399" s="37"/>
      <c r="I399" s="222"/>
      <c r="J399" s="37"/>
      <c r="K399" s="37"/>
      <c r="L399" s="41"/>
      <c r="M399" s="223"/>
      <c r="N399" s="224"/>
      <c r="O399" s="88"/>
      <c r="P399" s="88"/>
      <c r="Q399" s="88"/>
      <c r="R399" s="88"/>
      <c r="S399" s="88"/>
      <c r="T399" s="89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T399" s="14" t="s">
        <v>129</v>
      </c>
      <c r="AU399" s="14" t="s">
        <v>82</v>
      </c>
    </row>
    <row r="400" s="11" customFormat="1" ht="25.92" customHeight="1">
      <c r="A400" s="11"/>
      <c r="B400" s="193"/>
      <c r="C400" s="194"/>
      <c r="D400" s="195" t="s">
        <v>73</v>
      </c>
      <c r="E400" s="196" t="s">
        <v>593</v>
      </c>
      <c r="F400" s="196" t="s">
        <v>594</v>
      </c>
      <c r="G400" s="194"/>
      <c r="H400" s="194"/>
      <c r="I400" s="197"/>
      <c r="J400" s="198">
        <f>BK400</f>
        <v>0</v>
      </c>
      <c r="K400" s="194"/>
      <c r="L400" s="199"/>
      <c r="M400" s="200"/>
      <c r="N400" s="201"/>
      <c r="O400" s="201"/>
      <c r="P400" s="202">
        <f>SUM(P401:P402)</f>
        <v>0</v>
      </c>
      <c r="Q400" s="201"/>
      <c r="R400" s="202">
        <f>SUM(R401:R402)</f>
        <v>0</v>
      </c>
      <c r="S400" s="201"/>
      <c r="T400" s="203">
        <f>SUM(T401:T402)</f>
        <v>0</v>
      </c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R400" s="204" t="s">
        <v>82</v>
      </c>
      <c r="AT400" s="205" t="s">
        <v>73</v>
      </c>
      <c r="AU400" s="205" t="s">
        <v>74</v>
      </c>
      <c r="AY400" s="204" t="s">
        <v>123</v>
      </c>
      <c r="BK400" s="206">
        <f>SUM(BK401:BK402)</f>
        <v>0</v>
      </c>
    </row>
    <row r="401" s="2" customFormat="1" ht="76.35" customHeight="1">
      <c r="A401" s="35"/>
      <c r="B401" s="36"/>
      <c r="C401" s="207" t="s">
        <v>595</v>
      </c>
      <c r="D401" s="207" t="s">
        <v>124</v>
      </c>
      <c r="E401" s="208" t="s">
        <v>596</v>
      </c>
      <c r="F401" s="209" t="s">
        <v>597</v>
      </c>
      <c r="G401" s="210" t="s">
        <v>196</v>
      </c>
      <c r="H401" s="211">
        <v>1</v>
      </c>
      <c r="I401" s="212"/>
      <c r="J401" s="213">
        <f>ROUND(I401*H401,2)</f>
        <v>0</v>
      </c>
      <c r="K401" s="209" t="s">
        <v>1</v>
      </c>
      <c r="L401" s="41"/>
      <c r="M401" s="214" t="s">
        <v>1</v>
      </c>
      <c r="N401" s="215" t="s">
        <v>39</v>
      </c>
      <c r="O401" s="88"/>
      <c r="P401" s="216">
        <f>O401*H401</f>
        <v>0</v>
      </c>
      <c r="Q401" s="216">
        <v>0</v>
      </c>
      <c r="R401" s="216">
        <f>Q401*H401</f>
        <v>0</v>
      </c>
      <c r="S401" s="216">
        <v>0</v>
      </c>
      <c r="T401" s="217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18" t="s">
        <v>128</v>
      </c>
      <c r="AT401" s="218" t="s">
        <v>124</v>
      </c>
      <c r="AU401" s="218" t="s">
        <v>82</v>
      </c>
      <c r="AY401" s="14" t="s">
        <v>123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14" t="s">
        <v>82</v>
      </c>
      <c r="BK401" s="219">
        <f>ROUND(I401*H401,2)</f>
        <v>0</v>
      </c>
      <c r="BL401" s="14" t="s">
        <v>128</v>
      </c>
      <c r="BM401" s="218" t="s">
        <v>598</v>
      </c>
    </row>
    <row r="402" s="2" customFormat="1">
      <c r="A402" s="35"/>
      <c r="B402" s="36"/>
      <c r="C402" s="37"/>
      <c r="D402" s="220" t="s">
        <v>129</v>
      </c>
      <c r="E402" s="37"/>
      <c r="F402" s="221" t="s">
        <v>599</v>
      </c>
      <c r="G402" s="37"/>
      <c r="H402" s="37"/>
      <c r="I402" s="222"/>
      <c r="J402" s="37"/>
      <c r="K402" s="37"/>
      <c r="L402" s="41"/>
      <c r="M402" s="223"/>
      <c r="N402" s="224"/>
      <c r="O402" s="88"/>
      <c r="P402" s="88"/>
      <c r="Q402" s="88"/>
      <c r="R402" s="88"/>
      <c r="S402" s="88"/>
      <c r="T402" s="89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T402" s="14" t="s">
        <v>129</v>
      </c>
      <c r="AU402" s="14" t="s">
        <v>82</v>
      </c>
    </row>
    <row r="403" s="11" customFormat="1" ht="25.92" customHeight="1">
      <c r="A403" s="11"/>
      <c r="B403" s="193"/>
      <c r="C403" s="194"/>
      <c r="D403" s="195" t="s">
        <v>73</v>
      </c>
      <c r="E403" s="196" t="s">
        <v>600</v>
      </c>
      <c r="F403" s="196" t="s">
        <v>601</v>
      </c>
      <c r="G403" s="194"/>
      <c r="H403" s="194"/>
      <c r="I403" s="197"/>
      <c r="J403" s="198">
        <f>BK403</f>
        <v>0</v>
      </c>
      <c r="K403" s="194"/>
      <c r="L403" s="199"/>
      <c r="M403" s="200"/>
      <c r="N403" s="201"/>
      <c r="O403" s="201"/>
      <c r="P403" s="202">
        <f>SUM(P404:P413)</f>
        <v>0</v>
      </c>
      <c r="Q403" s="201"/>
      <c r="R403" s="202">
        <f>SUM(R404:R413)</f>
        <v>0</v>
      </c>
      <c r="S403" s="201"/>
      <c r="T403" s="203">
        <f>SUM(T404:T413)</f>
        <v>0</v>
      </c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R403" s="204" t="s">
        <v>82</v>
      </c>
      <c r="AT403" s="205" t="s">
        <v>73</v>
      </c>
      <c r="AU403" s="205" t="s">
        <v>74</v>
      </c>
      <c r="AY403" s="204" t="s">
        <v>123</v>
      </c>
      <c r="BK403" s="206">
        <f>SUM(BK404:BK413)</f>
        <v>0</v>
      </c>
    </row>
    <row r="404" s="2" customFormat="1" ht="44.25" customHeight="1">
      <c r="A404" s="35"/>
      <c r="B404" s="36"/>
      <c r="C404" s="207" t="s">
        <v>372</v>
      </c>
      <c r="D404" s="207" t="s">
        <v>124</v>
      </c>
      <c r="E404" s="208" t="s">
        <v>602</v>
      </c>
      <c r="F404" s="209" t="s">
        <v>603</v>
      </c>
      <c r="G404" s="210" t="s">
        <v>196</v>
      </c>
      <c r="H404" s="211">
        <v>1</v>
      </c>
      <c r="I404" s="212"/>
      <c r="J404" s="213">
        <f>ROUND(I404*H404,2)</f>
        <v>0</v>
      </c>
      <c r="K404" s="209" t="s">
        <v>1</v>
      </c>
      <c r="L404" s="41"/>
      <c r="M404" s="214" t="s">
        <v>1</v>
      </c>
      <c r="N404" s="215" t="s">
        <v>39</v>
      </c>
      <c r="O404" s="88"/>
      <c r="P404" s="216">
        <f>O404*H404</f>
        <v>0</v>
      </c>
      <c r="Q404" s="216">
        <v>0</v>
      </c>
      <c r="R404" s="216">
        <f>Q404*H404</f>
        <v>0</v>
      </c>
      <c r="S404" s="216">
        <v>0</v>
      </c>
      <c r="T404" s="217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18" t="s">
        <v>128</v>
      </c>
      <c r="AT404" s="218" t="s">
        <v>124</v>
      </c>
      <c r="AU404" s="218" t="s">
        <v>82</v>
      </c>
      <c r="AY404" s="14" t="s">
        <v>123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14" t="s">
        <v>82</v>
      </c>
      <c r="BK404" s="219">
        <f>ROUND(I404*H404,2)</f>
        <v>0</v>
      </c>
      <c r="BL404" s="14" t="s">
        <v>128</v>
      </c>
      <c r="BM404" s="218" t="s">
        <v>604</v>
      </c>
    </row>
    <row r="405" s="2" customFormat="1">
      <c r="A405" s="35"/>
      <c r="B405" s="36"/>
      <c r="C405" s="37"/>
      <c r="D405" s="220" t="s">
        <v>129</v>
      </c>
      <c r="E405" s="37"/>
      <c r="F405" s="221" t="s">
        <v>603</v>
      </c>
      <c r="G405" s="37"/>
      <c r="H405" s="37"/>
      <c r="I405" s="222"/>
      <c r="J405" s="37"/>
      <c r="K405" s="37"/>
      <c r="L405" s="41"/>
      <c r="M405" s="223"/>
      <c r="N405" s="224"/>
      <c r="O405" s="88"/>
      <c r="P405" s="88"/>
      <c r="Q405" s="88"/>
      <c r="R405" s="88"/>
      <c r="S405" s="88"/>
      <c r="T405" s="89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4" t="s">
        <v>129</v>
      </c>
      <c r="AU405" s="14" t="s">
        <v>82</v>
      </c>
    </row>
    <row r="406" s="2" customFormat="1" ht="55.5" customHeight="1">
      <c r="A406" s="35"/>
      <c r="B406" s="36"/>
      <c r="C406" s="207" t="s">
        <v>605</v>
      </c>
      <c r="D406" s="207" t="s">
        <v>124</v>
      </c>
      <c r="E406" s="208" t="s">
        <v>606</v>
      </c>
      <c r="F406" s="209" t="s">
        <v>607</v>
      </c>
      <c r="G406" s="210" t="s">
        <v>196</v>
      </c>
      <c r="H406" s="211">
        <v>1</v>
      </c>
      <c r="I406" s="212"/>
      <c r="J406" s="213">
        <f>ROUND(I406*H406,2)</f>
        <v>0</v>
      </c>
      <c r="K406" s="209" t="s">
        <v>1</v>
      </c>
      <c r="L406" s="41"/>
      <c r="M406" s="214" t="s">
        <v>1</v>
      </c>
      <c r="N406" s="215" t="s">
        <v>39</v>
      </c>
      <c r="O406" s="88"/>
      <c r="P406" s="216">
        <f>O406*H406</f>
        <v>0</v>
      </c>
      <c r="Q406" s="216">
        <v>0</v>
      </c>
      <c r="R406" s="216">
        <f>Q406*H406</f>
        <v>0</v>
      </c>
      <c r="S406" s="216">
        <v>0</v>
      </c>
      <c r="T406" s="217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18" t="s">
        <v>128</v>
      </c>
      <c r="AT406" s="218" t="s">
        <v>124</v>
      </c>
      <c r="AU406" s="218" t="s">
        <v>82</v>
      </c>
      <c r="AY406" s="14" t="s">
        <v>123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14" t="s">
        <v>82</v>
      </c>
      <c r="BK406" s="219">
        <f>ROUND(I406*H406,2)</f>
        <v>0</v>
      </c>
      <c r="BL406" s="14" t="s">
        <v>128</v>
      </c>
      <c r="BM406" s="218" t="s">
        <v>608</v>
      </c>
    </row>
    <row r="407" s="2" customFormat="1">
      <c r="A407" s="35"/>
      <c r="B407" s="36"/>
      <c r="C407" s="37"/>
      <c r="D407" s="220" t="s">
        <v>129</v>
      </c>
      <c r="E407" s="37"/>
      <c r="F407" s="221" t="s">
        <v>607</v>
      </c>
      <c r="G407" s="37"/>
      <c r="H407" s="37"/>
      <c r="I407" s="222"/>
      <c r="J407" s="37"/>
      <c r="K407" s="37"/>
      <c r="L407" s="41"/>
      <c r="M407" s="223"/>
      <c r="N407" s="224"/>
      <c r="O407" s="88"/>
      <c r="P407" s="88"/>
      <c r="Q407" s="88"/>
      <c r="R407" s="88"/>
      <c r="S407" s="88"/>
      <c r="T407" s="89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T407" s="14" t="s">
        <v>129</v>
      </c>
      <c r="AU407" s="14" t="s">
        <v>82</v>
      </c>
    </row>
    <row r="408" s="2" customFormat="1" ht="78" customHeight="1">
      <c r="A408" s="35"/>
      <c r="B408" s="36"/>
      <c r="C408" s="207" t="s">
        <v>376</v>
      </c>
      <c r="D408" s="207" t="s">
        <v>124</v>
      </c>
      <c r="E408" s="208" t="s">
        <v>609</v>
      </c>
      <c r="F408" s="209" t="s">
        <v>610</v>
      </c>
      <c r="G408" s="210" t="s">
        <v>196</v>
      </c>
      <c r="H408" s="211">
        <v>1</v>
      </c>
      <c r="I408" s="212"/>
      <c r="J408" s="213">
        <f>ROUND(I408*H408,2)</f>
        <v>0</v>
      </c>
      <c r="K408" s="209" t="s">
        <v>1</v>
      </c>
      <c r="L408" s="41"/>
      <c r="M408" s="214" t="s">
        <v>1</v>
      </c>
      <c r="N408" s="215" t="s">
        <v>39</v>
      </c>
      <c r="O408" s="88"/>
      <c r="P408" s="216">
        <f>O408*H408</f>
        <v>0</v>
      </c>
      <c r="Q408" s="216">
        <v>0</v>
      </c>
      <c r="R408" s="216">
        <f>Q408*H408</f>
        <v>0</v>
      </c>
      <c r="S408" s="216">
        <v>0</v>
      </c>
      <c r="T408" s="217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218" t="s">
        <v>128</v>
      </c>
      <c r="AT408" s="218" t="s">
        <v>124</v>
      </c>
      <c r="AU408" s="218" t="s">
        <v>82</v>
      </c>
      <c r="AY408" s="14" t="s">
        <v>123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14" t="s">
        <v>82</v>
      </c>
      <c r="BK408" s="219">
        <f>ROUND(I408*H408,2)</f>
        <v>0</v>
      </c>
      <c r="BL408" s="14" t="s">
        <v>128</v>
      </c>
      <c r="BM408" s="218" t="s">
        <v>611</v>
      </c>
    </row>
    <row r="409" s="2" customFormat="1">
      <c r="A409" s="35"/>
      <c r="B409" s="36"/>
      <c r="C409" s="37"/>
      <c r="D409" s="220" t="s">
        <v>129</v>
      </c>
      <c r="E409" s="37"/>
      <c r="F409" s="221" t="s">
        <v>612</v>
      </c>
      <c r="G409" s="37"/>
      <c r="H409" s="37"/>
      <c r="I409" s="222"/>
      <c r="J409" s="37"/>
      <c r="K409" s="37"/>
      <c r="L409" s="41"/>
      <c r="M409" s="223"/>
      <c r="N409" s="224"/>
      <c r="O409" s="88"/>
      <c r="P409" s="88"/>
      <c r="Q409" s="88"/>
      <c r="R409" s="88"/>
      <c r="S409" s="88"/>
      <c r="T409" s="89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T409" s="14" t="s">
        <v>129</v>
      </c>
      <c r="AU409" s="14" t="s">
        <v>82</v>
      </c>
    </row>
    <row r="410" s="2" customFormat="1" ht="55.5" customHeight="1">
      <c r="A410" s="35"/>
      <c r="B410" s="36"/>
      <c r="C410" s="207" t="s">
        <v>613</v>
      </c>
      <c r="D410" s="207" t="s">
        <v>124</v>
      </c>
      <c r="E410" s="208" t="s">
        <v>614</v>
      </c>
      <c r="F410" s="209" t="s">
        <v>615</v>
      </c>
      <c r="G410" s="210" t="s">
        <v>196</v>
      </c>
      <c r="H410" s="211">
        <v>1</v>
      </c>
      <c r="I410" s="212"/>
      <c r="J410" s="213">
        <f>ROUND(I410*H410,2)</f>
        <v>0</v>
      </c>
      <c r="K410" s="209" t="s">
        <v>1</v>
      </c>
      <c r="L410" s="41"/>
      <c r="M410" s="214" t="s">
        <v>1</v>
      </c>
      <c r="N410" s="215" t="s">
        <v>39</v>
      </c>
      <c r="O410" s="88"/>
      <c r="P410" s="216">
        <f>O410*H410</f>
        <v>0</v>
      </c>
      <c r="Q410" s="216">
        <v>0</v>
      </c>
      <c r="R410" s="216">
        <f>Q410*H410</f>
        <v>0</v>
      </c>
      <c r="S410" s="216">
        <v>0</v>
      </c>
      <c r="T410" s="217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18" t="s">
        <v>128</v>
      </c>
      <c r="AT410" s="218" t="s">
        <v>124</v>
      </c>
      <c r="AU410" s="218" t="s">
        <v>82</v>
      </c>
      <c r="AY410" s="14" t="s">
        <v>123</v>
      </c>
      <c r="BE410" s="219">
        <f>IF(N410="základní",J410,0)</f>
        <v>0</v>
      </c>
      <c r="BF410" s="219">
        <f>IF(N410="snížená",J410,0)</f>
        <v>0</v>
      </c>
      <c r="BG410" s="219">
        <f>IF(N410="zákl. přenesená",J410,0)</f>
        <v>0</v>
      </c>
      <c r="BH410" s="219">
        <f>IF(N410="sníž. přenesená",J410,0)</f>
        <v>0</v>
      </c>
      <c r="BI410" s="219">
        <f>IF(N410="nulová",J410,0)</f>
        <v>0</v>
      </c>
      <c r="BJ410" s="14" t="s">
        <v>82</v>
      </c>
      <c r="BK410" s="219">
        <f>ROUND(I410*H410,2)</f>
        <v>0</v>
      </c>
      <c r="BL410" s="14" t="s">
        <v>128</v>
      </c>
      <c r="BM410" s="218" t="s">
        <v>616</v>
      </c>
    </row>
    <row r="411" s="2" customFormat="1">
      <c r="A411" s="35"/>
      <c r="B411" s="36"/>
      <c r="C411" s="37"/>
      <c r="D411" s="220" t="s">
        <v>129</v>
      </c>
      <c r="E411" s="37"/>
      <c r="F411" s="221" t="s">
        <v>615</v>
      </c>
      <c r="G411" s="37"/>
      <c r="H411" s="37"/>
      <c r="I411" s="222"/>
      <c r="J411" s="37"/>
      <c r="K411" s="37"/>
      <c r="L411" s="41"/>
      <c r="M411" s="223"/>
      <c r="N411" s="224"/>
      <c r="O411" s="88"/>
      <c r="P411" s="88"/>
      <c r="Q411" s="88"/>
      <c r="R411" s="88"/>
      <c r="S411" s="88"/>
      <c r="T411" s="89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4" t="s">
        <v>129</v>
      </c>
      <c r="AU411" s="14" t="s">
        <v>82</v>
      </c>
    </row>
    <row r="412" s="2" customFormat="1" ht="55.5" customHeight="1">
      <c r="A412" s="35"/>
      <c r="B412" s="36"/>
      <c r="C412" s="207" t="s">
        <v>617</v>
      </c>
      <c r="D412" s="207" t="s">
        <v>124</v>
      </c>
      <c r="E412" s="208" t="s">
        <v>618</v>
      </c>
      <c r="F412" s="209" t="s">
        <v>619</v>
      </c>
      <c r="G412" s="210" t="s">
        <v>196</v>
      </c>
      <c r="H412" s="211">
        <v>1</v>
      </c>
      <c r="I412" s="212"/>
      <c r="J412" s="213">
        <f>ROUND(I412*H412,2)</f>
        <v>0</v>
      </c>
      <c r="K412" s="209" t="s">
        <v>1</v>
      </c>
      <c r="L412" s="41"/>
      <c r="M412" s="214" t="s">
        <v>1</v>
      </c>
      <c r="N412" s="215" t="s">
        <v>39</v>
      </c>
      <c r="O412" s="88"/>
      <c r="P412" s="216">
        <f>O412*H412</f>
        <v>0</v>
      </c>
      <c r="Q412" s="216">
        <v>0</v>
      </c>
      <c r="R412" s="216">
        <f>Q412*H412</f>
        <v>0</v>
      </c>
      <c r="S412" s="216">
        <v>0</v>
      </c>
      <c r="T412" s="217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18" t="s">
        <v>128</v>
      </c>
      <c r="AT412" s="218" t="s">
        <v>124</v>
      </c>
      <c r="AU412" s="218" t="s">
        <v>82</v>
      </c>
      <c r="AY412" s="14" t="s">
        <v>123</v>
      </c>
      <c r="BE412" s="219">
        <f>IF(N412="základní",J412,0)</f>
        <v>0</v>
      </c>
      <c r="BF412" s="219">
        <f>IF(N412="snížená",J412,0)</f>
        <v>0</v>
      </c>
      <c r="BG412" s="219">
        <f>IF(N412="zákl. přenesená",J412,0)</f>
        <v>0</v>
      </c>
      <c r="BH412" s="219">
        <f>IF(N412="sníž. přenesená",J412,0)</f>
        <v>0</v>
      </c>
      <c r="BI412" s="219">
        <f>IF(N412="nulová",J412,0)</f>
        <v>0</v>
      </c>
      <c r="BJ412" s="14" t="s">
        <v>82</v>
      </c>
      <c r="BK412" s="219">
        <f>ROUND(I412*H412,2)</f>
        <v>0</v>
      </c>
      <c r="BL412" s="14" t="s">
        <v>128</v>
      </c>
      <c r="BM412" s="218" t="s">
        <v>620</v>
      </c>
    </row>
    <row r="413" s="2" customFormat="1">
      <c r="A413" s="35"/>
      <c r="B413" s="36"/>
      <c r="C413" s="37"/>
      <c r="D413" s="220" t="s">
        <v>129</v>
      </c>
      <c r="E413" s="37"/>
      <c r="F413" s="221" t="s">
        <v>619</v>
      </c>
      <c r="G413" s="37"/>
      <c r="H413" s="37"/>
      <c r="I413" s="222"/>
      <c r="J413" s="37"/>
      <c r="K413" s="37"/>
      <c r="L413" s="41"/>
      <c r="M413" s="223"/>
      <c r="N413" s="224"/>
      <c r="O413" s="88"/>
      <c r="P413" s="88"/>
      <c r="Q413" s="88"/>
      <c r="R413" s="88"/>
      <c r="S413" s="88"/>
      <c r="T413" s="89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T413" s="14" t="s">
        <v>129</v>
      </c>
      <c r="AU413" s="14" t="s">
        <v>82</v>
      </c>
    </row>
    <row r="414" s="11" customFormat="1" ht="25.92" customHeight="1">
      <c r="A414" s="11"/>
      <c r="B414" s="193"/>
      <c r="C414" s="194"/>
      <c r="D414" s="195" t="s">
        <v>73</v>
      </c>
      <c r="E414" s="196" t="s">
        <v>621</v>
      </c>
      <c r="F414" s="196" t="s">
        <v>622</v>
      </c>
      <c r="G414" s="194"/>
      <c r="H414" s="194"/>
      <c r="I414" s="197"/>
      <c r="J414" s="198">
        <f>BK414</f>
        <v>0</v>
      </c>
      <c r="K414" s="194"/>
      <c r="L414" s="199"/>
      <c r="M414" s="200"/>
      <c r="N414" s="201"/>
      <c r="O414" s="201"/>
      <c r="P414" s="202">
        <f>SUM(P415:P432)</f>
        <v>0</v>
      </c>
      <c r="Q414" s="201"/>
      <c r="R414" s="202">
        <f>SUM(R415:R432)</f>
        <v>0</v>
      </c>
      <c r="S414" s="201"/>
      <c r="T414" s="203">
        <f>SUM(T415:T432)</f>
        <v>0</v>
      </c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R414" s="204" t="s">
        <v>82</v>
      </c>
      <c r="AT414" s="205" t="s">
        <v>73</v>
      </c>
      <c r="AU414" s="205" t="s">
        <v>74</v>
      </c>
      <c r="AY414" s="204" t="s">
        <v>123</v>
      </c>
      <c r="BK414" s="206">
        <f>SUM(BK415:BK432)</f>
        <v>0</v>
      </c>
    </row>
    <row r="415" s="2" customFormat="1" ht="37.8" customHeight="1">
      <c r="A415" s="35"/>
      <c r="B415" s="36"/>
      <c r="C415" s="207" t="s">
        <v>623</v>
      </c>
      <c r="D415" s="207" t="s">
        <v>124</v>
      </c>
      <c r="E415" s="208" t="s">
        <v>624</v>
      </c>
      <c r="F415" s="209" t="s">
        <v>625</v>
      </c>
      <c r="G415" s="210" t="s">
        <v>196</v>
      </c>
      <c r="H415" s="211">
        <v>1</v>
      </c>
      <c r="I415" s="212"/>
      <c r="J415" s="213">
        <f>ROUND(I415*H415,2)</f>
        <v>0</v>
      </c>
      <c r="K415" s="209" t="s">
        <v>1</v>
      </c>
      <c r="L415" s="41"/>
      <c r="M415" s="214" t="s">
        <v>1</v>
      </c>
      <c r="N415" s="215" t="s">
        <v>39</v>
      </c>
      <c r="O415" s="88"/>
      <c r="P415" s="216">
        <f>O415*H415</f>
        <v>0</v>
      </c>
      <c r="Q415" s="216">
        <v>0</v>
      </c>
      <c r="R415" s="216">
        <f>Q415*H415</f>
        <v>0</v>
      </c>
      <c r="S415" s="216">
        <v>0</v>
      </c>
      <c r="T415" s="217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18" t="s">
        <v>128</v>
      </c>
      <c r="AT415" s="218" t="s">
        <v>124</v>
      </c>
      <c r="AU415" s="218" t="s">
        <v>82</v>
      </c>
      <c r="AY415" s="14" t="s">
        <v>123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14" t="s">
        <v>82</v>
      </c>
      <c r="BK415" s="219">
        <f>ROUND(I415*H415,2)</f>
        <v>0</v>
      </c>
      <c r="BL415" s="14" t="s">
        <v>128</v>
      </c>
      <c r="BM415" s="218" t="s">
        <v>626</v>
      </c>
    </row>
    <row r="416" s="2" customFormat="1">
      <c r="A416" s="35"/>
      <c r="B416" s="36"/>
      <c r="C416" s="37"/>
      <c r="D416" s="220" t="s">
        <v>129</v>
      </c>
      <c r="E416" s="37"/>
      <c r="F416" s="221" t="s">
        <v>625</v>
      </c>
      <c r="G416" s="37"/>
      <c r="H416" s="37"/>
      <c r="I416" s="222"/>
      <c r="J416" s="37"/>
      <c r="K416" s="37"/>
      <c r="L416" s="41"/>
      <c r="M416" s="223"/>
      <c r="N416" s="224"/>
      <c r="O416" s="88"/>
      <c r="P416" s="88"/>
      <c r="Q416" s="88"/>
      <c r="R416" s="88"/>
      <c r="S416" s="88"/>
      <c r="T416" s="89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4" t="s">
        <v>129</v>
      </c>
      <c r="AU416" s="14" t="s">
        <v>82</v>
      </c>
    </row>
    <row r="417" s="2" customFormat="1" ht="21.75" customHeight="1">
      <c r="A417" s="35"/>
      <c r="B417" s="36"/>
      <c r="C417" s="207" t="s">
        <v>380</v>
      </c>
      <c r="D417" s="207" t="s">
        <v>124</v>
      </c>
      <c r="E417" s="208" t="s">
        <v>627</v>
      </c>
      <c r="F417" s="209" t="s">
        <v>628</v>
      </c>
      <c r="G417" s="210" t="s">
        <v>158</v>
      </c>
      <c r="H417" s="211">
        <v>60</v>
      </c>
      <c r="I417" s="212"/>
      <c r="J417" s="213">
        <f>ROUND(I417*H417,2)</f>
        <v>0</v>
      </c>
      <c r="K417" s="209" t="s">
        <v>1</v>
      </c>
      <c r="L417" s="41"/>
      <c r="M417" s="214" t="s">
        <v>1</v>
      </c>
      <c r="N417" s="215" t="s">
        <v>39</v>
      </c>
      <c r="O417" s="88"/>
      <c r="P417" s="216">
        <f>O417*H417</f>
        <v>0</v>
      </c>
      <c r="Q417" s="216">
        <v>0</v>
      </c>
      <c r="R417" s="216">
        <f>Q417*H417</f>
        <v>0</v>
      </c>
      <c r="S417" s="216">
        <v>0</v>
      </c>
      <c r="T417" s="217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218" t="s">
        <v>128</v>
      </c>
      <c r="AT417" s="218" t="s">
        <v>124</v>
      </c>
      <c r="AU417" s="218" t="s">
        <v>82</v>
      </c>
      <c r="AY417" s="14" t="s">
        <v>123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14" t="s">
        <v>82</v>
      </c>
      <c r="BK417" s="219">
        <f>ROUND(I417*H417,2)</f>
        <v>0</v>
      </c>
      <c r="BL417" s="14" t="s">
        <v>128</v>
      </c>
      <c r="BM417" s="218" t="s">
        <v>629</v>
      </c>
    </row>
    <row r="418" s="2" customFormat="1">
      <c r="A418" s="35"/>
      <c r="B418" s="36"/>
      <c r="C418" s="37"/>
      <c r="D418" s="220" t="s">
        <v>129</v>
      </c>
      <c r="E418" s="37"/>
      <c r="F418" s="221" t="s">
        <v>628</v>
      </c>
      <c r="G418" s="37"/>
      <c r="H418" s="37"/>
      <c r="I418" s="222"/>
      <c r="J418" s="37"/>
      <c r="K418" s="37"/>
      <c r="L418" s="41"/>
      <c r="M418" s="223"/>
      <c r="N418" s="224"/>
      <c r="O418" s="88"/>
      <c r="P418" s="88"/>
      <c r="Q418" s="88"/>
      <c r="R418" s="88"/>
      <c r="S418" s="88"/>
      <c r="T418" s="89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T418" s="14" t="s">
        <v>129</v>
      </c>
      <c r="AU418" s="14" t="s">
        <v>82</v>
      </c>
    </row>
    <row r="419" s="2" customFormat="1" ht="16.5" customHeight="1">
      <c r="A419" s="35"/>
      <c r="B419" s="36"/>
      <c r="C419" s="207" t="s">
        <v>630</v>
      </c>
      <c r="D419" s="207" t="s">
        <v>124</v>
      </c>
      <c r="E419" s="208" t="s">
        <v>631</v>
      </c>
      <c r="F419" s="209" t="s">
        <v>632</v>
      </c>
      <c r="G419" s="210" t="s">
        <v>158</v>
      </c>
      <c r="H419" s="211">
        <v>15</v>
      </c>
      <c r="I419" s="212"/>
      <c r="J419" s="213">
        <f>ROUND(I419*H419,2)</f>
        <v>0</v>
      </c>
      <c r="K419" s="209" t="s">
        <v>1</v>
      </c>
      <c r="L419" s="41"/>
      <c r="M419" s="214" t="s">
        <v>1</v>
      </c>
      <c r="N419" s="215" t="s">
        <v>39</v>
      </c>
      <c r="O419" s="88"/>
      <c r="P419" s="216">
        <f>O419*H419</f>
        <v>0</v>
      </c>
      <c r="Q419" s="216">
        <v>0</v>
      </c>
      <c r="R419" s="216">
        <f>Q419*H419</f>
        <v>0</v>
      </c>
      <c r="S419" s="216">
        <v>0</v>
      </c>
      <c r="T419" s="217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218" t="s">
        <v>128</v>
      </c>
      <c r="AT419" s="218" t="s">
        <v>124</v>
      </c>
      <c r="AU419" s="218" t="s">
        <v>82</v>
      </c>
      <c r="AY419" s="14" t="s">
        <v>123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14" t="s">
        <v>82</v>
      </c>
      <c r="BK419" s="219">
        <f>ROUND(I419*H419,2)</f>
        <v>0</v>
      </c>
      <c r="BL419" s="14" t="s">
        <v>128</v>
      </c>
      <c r="BM419" s="218" t="s">
        <v>633</v>
      </c>
    </row>
    <row r="420" s="2" customFormat="1">
      <c r="A420" s="35"/>
      <c r="B420" s="36"/>
      <c r="C420" s="37"/>
      <c r="D420" s="220" t="s">
        <v>129</v>
      </c>
      <c r="E420" s="37"/>
      <c r="F420" s="221" t="s">
        <v>632</v>
      </c>
      <c r="G420" s="37"/>
      <c r="H420" s="37"/>
      <c r="I420" s="222"/>
      <c r="J420" s="37"/>
      <c r="K420" s="37"/>
      <c r="L420" s="41"/>
      <c r="M420" s="223"/>
      <c r="N420" s="224"/>
      <c r="O420" s="88"/>
      <c r="P420" s="88"/>
      <c r="Q420" s="88"/>
      <c r="R420" s="88"/>
      <c r="S420" s="88"/>
      <c r="T420" s="89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T420" s="14" t="s">
        <v>129</v>
      </c>
      <c r="AU420" s="14" t="s">
        <v>82</v>
      </c>
    </row>
    <row r="421" s="2" customFormat="1" ht="24.15" customHeight="1">
      <c r="A421" s="35"/>
      <c r="B421" s="36"/>
      <c r="C421" s="207" t="s">
        <v>384</v>
      </c>
      <c r="D421" s="207" t="s">
        <v>124</v>
      </c>
      <c r="E421" s="208" t="s">
        <v>634</v>
      </c>
      <c r="F421" s="209" t="s">
        <v>635</v>
      </c>
      <c r="G421" s="210" t="s">
        <v>196</v>
      </c>
      <c r="H421" s="211">
        <v>1</v>
      </c>
      <c r="I421" s="212"/>
      <c r="J421" s="213">
        <f>ROUND(I421*H421,2)</f>
        <v>0</v>
      </c>
      <c r="K421" s="209" t="s">
        <v>1</v>
      </c>
      <c r="L421" s="41"/>
      <c r="M421" s="214" t="s">
        <v>1</v>
      </c>
      <c r="N421" s="215" t="s">
        <v>39</v>
      </c>
      <c r="O421" s="88"/>
      <c r="P421" s="216">
        <f>O421*H421</f>
        <v>0</v>
      </c>
      <c r="Q421" s="216">
        <v>0</v>
      </c>
      <c r="R421" s="216">
        <f>Q421*H421</f>
        <v>0</v>
      </c>
      <c r="S421" s="216">
        <v>0</v>
      </c>
      <c r="T421" s="217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218" t="s">
        <v>128</v>
      </c>
      <c r="AT421" s="218" t="s">
        <v>124</v>
      </c>
      <c r="AU421" s="218" t="s">
        <v>82</v>
      </c>
      <c r="AY421" s="14" t="s">
        <v>123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14" t="s">
        <v>82</v>
      </c>
      <c r="BK421" s="219">
        <f>ROUND(I421*H421,2)</f>
        <v>0</v>
      </c>
      <c r="BL421" s="14" t="s">
        <v>128</v>
      </c>
      <c r="BM421" s="218" t="s">
        <v>636</v>
      </c>
    </row>
    <row r="422" s="2" customFormat="1">
      <c r="A422" s="35"/>
      <c r="B422" s="36"/>
      <c r="C422" s="37"/>
      <c r="D422" s="220" t="s">
        <v>129</v>
      </c>
      <c r="E422" s="37"/>
      <c r="F422" s="221" t="s">
        <v>635</v>
      </c>
      <c r="G422" s="37"/>
      <c r="H422" s="37"/>
      <c r="I422" s="222"/>
      <c r="J422" s="37"/>
      <c r="K422" s="37"/>
      <c r="L422" s="41"/>
      <c r="M422" s="223"/>
      <c r="N422" s="224"/>
      <c r="O422" s="88"/>
      <c r="P422" s="88"/>
      <c r="Q422" s="88"/>
      <c r="R422" s="88"/>
      <c r="S422" s="88"/>
      <c r="T422" s="89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T422" s="14" t="s">
        <v>129</v>
      </c>
      <c r="AU422" s="14" t="s">
        <v>82</v>
      </c>
    </row>
    <row r="423" s="2" customFormat="1" ht="21.75" customHeight="1">
      <c r="A423" s="35"/>
      <c r="B423" s="36"/>
      <c r="C423" s="207" t="s">
        <v>637</v>
      </c>
      <c r="D423" s="207" t="s">
        <v>124</v>
      </c>
      <c r="E423" s="208" t="s">
        <v>638</v>
      </c>
      <c r="F423" s="209" t="s">
        <v>639</v>
      </c>
      <c r="G423" s="210" t="s">
        <v>196</v>
      </c>
      <c r="H423" s="211">
        <v>1</v>
      </c>
      <c r="I423" s="212"/>
      <c r="J423" s="213">
        <f>ROUND(I423*H423,2)</f>
        <v>0</v>
      </c>
      <c r="K423" s="209" t="s">
        <v>1</v>
      </c>
      <c r="L423" s="41"/>
      <c r="M423" s="214" t="s">
        <v>1</v>
      </c>
      <c r="N423" s="215" t="s">
        <v>39</v>
      </c>
      <c r="O423" s="88"/>
      <c r="P423" s="216">
        <f>O423*H423</f>
        <v>0</v>
      </c>
      <c r="Q423" s="216">
        <v>0</v>
      </c>
      <c r="R423" s="216">
        <f>Q423*H423</f>
        <v>0</v>
      </c>
      <c r="S423" s="216">
        <v>0</v>
      </c>
      <c r="T423" s="217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18" t="s">
        <v>128</v>
      </c>
      <c r="AT423" s="218" t="s">
        <v>124</v>
      </c>
      <c r="AU423" s="218" t="s">
        <v>82</v>
      </c>
      <c r="AY423" s="14" t="s">
        <v>123</v>
      </c>
      <c r="BE423" s="219">
        <f>IF(N423="základní",J423,0)</f>
        <v>0</v>
      </c>
      <c r="BF423" s="219">
        <f>IF(N423="snížená",J423,0)</f>
        <v>0</v>
      </c>
      <c r="BG423" s="219">
        <f>IF(N423="zákl. přenesená",J423,0)</f>
        <v>0</v>
      </c>
      <c r="BH423" s="219">
        <f>IF(N423="sníž. přenesená",J423,0)</f>
        <v>0</v>
      </c>
      <c r="BI423" s="219">
        <f>IF(N423="nulová",J423,0)</f>
        <v>0</v>
      </c>
      <c r="BJ423" s="14" t="s">
        <v>82</v>
      </c>
      <c r="BK423" s="219">
        <f>ROUND(I423*H423,2)</f>
        <v>0</v>
      </c>
      <c r="BL423" s="14" t="s">
        <v>128</v>
      </c>
      <c r="BM423" s="218" t="s">
        <v>640</v>
      </c>
    </row>
    <row r="424" s="2" customFormat="1">
      <c r="A424" s="35"/>
      <c r="B424" s="36"/>
      <c r="C424" s="37"/>
      <c r="D424" s="220" t="s">
        <v>129</v>
      </c>
      <c r="E424" s="37"/>
      <c r="F424" s="221" t="s">
        <v>639</v>
      </c>
      <c r="G424" s="37"/>
      <c r="H424" s="37"/>
      <c r="I424" s="222"/>
      <c r="J424" s="37"/>
      <c r="K424" s="37"/>
      <c r="L424" s="41"/>
      <c r="M424" s="223"/>
      <c r="N424" s="224"/>
      <c r="O424" s="88"/>
      <c r="P424" s="88"/>
      <c r="Q424" s="88"/>
      <c r="R424" s="88"/>
      <c r="S424" s="88"/>
      <c r="T424" s="89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T424" s="14" t="s">
        <v>129</v>
      </c>
      <c r="AU424" s="14" t="s">
        <v>82</v>
      </c>
    </row>
    <row r="425" s="2" customFormat="1" ht="55.5" customHeight="1">
      <c r="A425" s="35"/>
      <c r="B425" s="36"/>
      <c r="C425" s="207" t="s">
        <v>387</v>
      </c>
      <c r="D425" s="207" t="s">
        <v>124</v>
      </c>
      <c r="E425" s="208" t="s">
        <v>641</v>
      </c>
      <c r="F425" s="209" t="s">
        <v>642</v>
      </c>
      <c r="G425" s="210" t="s">
        <v>196</v>
      </c>
      <c r="H425" s="211">
        <v>1</v>
      </c>
      <c r="I425" s="212"/>
      <c r="J425" s="213">
        <f>ROUND(I425*H425,2)</f>
        <v>0</v>
      </c>
      <c r="K425" s="209" t="s">
        <v>1</v>
      </c>
      <c r="L425" s="41"/>
      <c r="M425" s="214" t="s">
        <v>1</v>
      </c>
      <c r="N425" s="215" t="s">
        <v>39</v>
      </c>
      <c r="O425" s="88"/>
      <c r="P425" s="216">
        <f>O425*H425</f>
        <v>0</v>
      </c>
      <c r="Q425" s="216">
        <v>0</v>
      </c>
      <c r="R425" s="216">
        <f>Q425*H425</f>
        <v>0</v>
      </c>
      <c r="S425" s="216">
        <v>0</v>
      </c>
      <c r="T425" s="217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18" t="s">
        <v>128</v>
      </c>
      <c r="AT425" s="218" t="s">
        <v>124</v>
      </c>
      <c r="AU425" s="218" t="s">
        <v>82</v>
      </c>
      <c r="AY425" s="14" t="s">
        <v>123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14" t="s">
        <v>82</v>
      </c>
      <c r="BK425" s="219">
        <f>ROUND(I425*H425,2)</f>
        <v>0</v>
      </c>
      <c r="BL425" s="14" t="s">
        <v>128</v>
      </c>
      <c r="BM425" s="218" t="s">
        <v>643</v>
      </c>
    </row>
    <row r="426" s="2" customFormat="1">
      <c r="A426" s="35"/>
      <c r="B426" s="36"/>
      <c r="C426" s="37"/>
      <c r="D426" s="220" t="s">
        <v>129</v>
      </c>
      <c r="E426" s="37"/>
      <c r="F426" s="221" t="s">
        <v>642</v>
      </c>
      <c r="G426" s="37"/>
      <c r="H426" s="37"/>
      <c r="I426" s="222"/>
      <c r="J426" s="37"/>
      <c r="K426" s="37"/>
      <c r="L426" s="41"/>
      <c r="M426" s="223"/>
      <c r="N426" s="224"/>
      <c r="O426" s="88"/>
      <c r="P426" s="88"/>
      <c r="Q426" s="88"/>
      <c r="R426" s="88"/>
      <c r="S426" s="88"/>
      <c r="T426" s="89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4" t="s">
        <v>129</v>
      </c>
      <c r="AU426" s="14" t="s">
        <v>82</v>
      </c>
    </row>
    <row r="427" s="2" customFormat="1" ht="24.15" customHeight="1">
      <c r="A427" s="35"/>
      <c r="B427" s="36"/>
      <c r="C427" s="207" t="s">
        <v>644</v>
      </c>
      <c r="D427" s="207" t="s">
        <v>124</v>
      </c>
      <c r="E427" s="208" t="s">
        <v>645</v>
      </c>
      <c r="F427" s="209" t="s">
        <v>646</v>
      </c>
      <c r="G427" s="210" t="s">
        <v>196</v>
      </c>
      <c r="H427" s="211">
        <v>1</v>
      </c>
      <c r="I427" s="212"/>
      <c r="J427" s="213">
        <f>ROUND(I427*H427,2)</f>
        <v>0</v>
      </c>
      <c r="K427" s="209" t="s">
        <v>1</v>
      </c>
      <c r="L427" s="41"/>
      <c r="M427" s="214" t="s">
        <v>1</v>
      </c>
      <c r="N427" s="215" t="s">
        <v>39</v>
      </c>
      <c r="O427" s="88"/>
      <c r="P427" s="216">
        <f>O427*H427</f>
        <v>0</v>
      </c>
      <c r="Q427" s="216">
        <v>0</v>
      </c>
      <c r="R427" s="216">
        <f>Q427*H427</f>
        <v>0</v>
      </c>
      <c r="S427" s="216">
        <v>0</v>
      </c>
      <c r="T427" s="217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18" t="s">
        <v>128</v>
      </c>
      <c r="AT427" s="218" t="s">
        <v>124</v>
      </c>
      <c r="AU427" s="218" t="s">
        <v>82</v>
      </c>
      <c r="AY427" s="14" t="s">
        <v>123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14" t="s">
        <v>82</v>
      </c>
      <c r="BK427" s="219">
        <f>ROUND(I427*H427,2)</f>
        <v>0</v>
      </c>
      <c r="BL427" s="14" t="s">
        <v>128</v>
      </c>
      <c r="BM427" s="218" t="s">
        <v>647</v>
      </c>
    </row>
    <row r="428" s="2" customFormat="1">
      <c r="A428" s="35"/>
      <c r="B428" s="36"/>
      <c r="C428" s="37"/>
      <c r="D428" s="220" t="s">
        <v>129</v>
      </c>
      <c r="E428" s="37"/>
      <c r="F428" s="221" t="s">
        <v>646</v>
      </c>
      <c r="G428" s="37"/>
      <c r="H428" s="37"/>
      <c r="I428" s="222"/>
      <c r="J428" s="37"/>
      <c r="K428" s="37"/>
      <c r="L428" s="41"/>
      <c r="M428" s="223"/>
      <c r="N428" s="224"/>
      <c r="O428" s="88"/>
      <c r="P428" s="88"/>
      <c r="Q428" s="88"/>
      <c r="R428" s="88"/>
      <c r="S428" s="88"/>
      <c r="T428" s="89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4" t="s">
        <v>129</v>
      </c>
      <c r="AU428" s="14" t="s">
        <v>82</v>
      </c>
    </row>
    <row r="429" s="2" customFormat="1" ht="44.25" customHeight="1">
      <c r="A429" s="35"/>
      <c r="B429" s="36"/>
      <c r="C429" s="207" t="s">
        <v>391</v>
      </c>
      <c r="D429" s="207" t="s">
        <v>124</v>
      </c>
      <c r="E429" s="208" t="s">
        <v>648</v>
      </c>
      <c r="F429" s="209" t="s">
        <v>649</v>
      </c>
      <c r="G429" s="210" t="s">
        <v>196</v>
      </c>
      <c r="H429" s="211">
        <v>1</v>
      </c>
      <c r="I429" s="212"/>
      <c r="J429" s="213">
        <f>ROUND(I429*H429,2)</f>
        <v>0</v>
      </c>
      <c r="K429" s="209" t="s">
        <v>1</v>
      </c>
      <c r="L429" s="41"/>
      <c r="M429" s="214" t="s">
        <v>1</v>
      </c>
      <c r="N429" s="215" t="s">
        <v>39</v>
      </c>
      <c r="O429" s="88"/>
      <c r="P429" s="216">
        <f>O429*H429</f>
        <v>0</v>
      </c>
      <c r="Q429" s="216">
        <v>0</v>
      </c>
      <c r="R429" s="216">
        <f>Q429*H429</f>
        <v>0</v>
      </c>
      <c r="S429" s="216">
        <v>0</v>
      </c>
      <c r="T429" s="217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18" t="s">
        <v>128</v>
      </c>
      <c r="AT429" s="218" t="s">
        <v>124</v>
      </c>
      <c r="AU429" s="218" t="s">
        <v>82</v>
      </c>
      <c r="AY429" s="14" t="s">
        <v>123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14" t="s">
        <v>82</v>
      </c>
      <c r="BK429" s="219">
        <f>ROUND(I429*H429,2)</f>
        <v>0</v>
      </c>
      <c r="BL429" s="14" t="s">
        <v>128</v>
      </c>
      <c r="BM429" s="218" t="s">
        <v>650</v>
      </c>
    </row>
    <row r="430" s="2" customFormat="1">
      <c r="A430" s="35"/>
      <c r="B430" s="36"/>
      <c r="C430" s="37"/>
      <c r="D430" s="220" t="s">
        <v>129</v>
      </c>
      <c r="E430" s="37"/>
      <c r="F430" s="221" t="s">
        <v>649</v>
      </c>
      <c r="G430" s="37"/>
      <c r="H430" s="37"/>
      <c r="I430" s="222"/>
      <c r="J430" s="37"/>
      <c r="K430" s="37"/>
      <c r="L430" s="41"/>
      <c r="M430" s="223"/>
      <c r="N430" s="224"/>
      <c r="O430" s="88"/>
      <c r="P430" s="88"/>
      <c r="Q430" s="88"/>
      <c r="R430" s="88"/>
      <c r="S430" s="88"/>
      <c r="T430" s="89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T430" s="14" t="s">
        <v>129</v>
      </c>
      <c r="AU430" s="14" t="s">
        <v>82</v>
      </c>
    </row>
    <row r="431" s="2" customFormat="1" ht="37.8" customHeight="1">
      <c r="A431" s="35"/>
      <c r="B431" s="36"/>
      <c r="C431" s="207" t="s">
        <v>651</v>
      </c>
      <c r="D431" s="207" t="s">
        <v>124</v>
      </c>
      <c r="E431" s="208" t="s">
        <v>652</v>
      </c>
      <c r="F431" s="209" t="s">
        <v>653</v>
      </c>
      <c r="G431" s="210" t="s">
        <v>654</v>
      </c>
      <c r="H431" s="211">
        <v>1</v>
      </c>
      <c r="I431" s="212"/>
      <c r="J431" s="213">
        <f>ROUND(I431*H431,2)</f>
        <v>0</v>
      </c>
      <c r="K431" s="209" t="s">
        <v>1</v>
      </c>
      <c r="L431" s="41"/>
      <c r="M431" s="214" t="s">
        <v>1</v>
      </c>
      <c r="N431" s="215" t="s">
        <v>39</v>
      </c>
      <c r="O431" s="88"/>
      <c r="P431" s="216">
        <f>O431*H431</f>
        <v>0</v>
      </c>
      <c r="Q431" s="216">
        <v>0</v>
      </c>
      <c r="R431" s="216">
        <f>Q431*H431</f>
        <v>0</v>
      </c>
      <c r="S431" s="216">
        <v>0</v>
      </c>
      <c r="T431" s="217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18" t="s">
        <v>128</v>
      </c>
      <c r="AT431" s="218" t="s">
        <v>124</v>
      </c>
      <c r="AU431" s="218" t="s">
        <v>82</v>
      </c>
      <c r="AY431" s="14" t="s">
        <v>123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14" t="s">
        <v>82</v>
      </c>
      <c r="BK431" s="219">
        <f>ROUND(I431*H431,2)</f>
        <v>0</v>
      </c>
      <c r="BL431" s="14" t="s">
        <v>128</v>
      </c>
      <c r="BM431" s="218" t="s">
        <v>655</v>
      </c>
    </row>
    <row r="432" s="2" customFormat="1">
      <c r="A432" s="35"/>
      <c r="B432" s="36"/>
      <c r="C432" s="37"/>
      <c r="D432" s="220" t="s">
        <v>129</v>
      </c>
      <c r="E432" s="37"/>
      <c r="F432" s="221" t="s">
        <v>653</v>
      </c>
      <c r="G432" s="37"/>
      <c r="H432" s="37"/>
      <c r="I432" s="222"/>
      <c r="J432" s="37"/>
      <c r="K432" s="37"/>
      <c r="L432" s="41"/>
      <c r="M432" s="225"/>
      <c r="N432" s="226"/>
      <c r="O432" s="227"/>
      <c r="P432" s="227"/>
      <c r="Q432" s="227"/>
      <c r="R432" s="227"/>
      <c r="S432" s="227"/>
      <c r="T432" s="228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4" t="s">
        <v>129</v>
      </c>
      <c r="AU432" s="14" t="s">
        <v>82</v>
      </c>
    </row>
    <row r="433" s="2" customFormat="1" ht="6.96" customHeight="1">
      <c r="A433" s="35"/>
      <c r="B433" s="63"/>
      <c r="C433" s="64"/>
      <c r="D433" s="64"/>
      <c r="E433" s="64"/>
      <c r="F433" s="64"/>
      <c r="G433" s="64"/>
      <c r="H433" s="64"/>
      <c r="I433" s="64"/>
      <c r="J433" s="64"/>
      <c r="K433" s="64"/>
      <c r="L433" s="41"/>
      <c r="M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</row>
  </sheetData>
  <sheetProtection sheet="1" autoFilter="0" formatColumns="0" formatRows="0" objects="1" scenarios="1" spinCount="100000" saltValue="eKjXH7OMSRnxSwMz0Utfj8gVzQc79Whmd3g+CB8Vx2J2VQZwUb879N5KhiQIUF8+WbvZ7Izg6qwFPj9cdDU44w==" hashValue="umxU1fZ8kZRtgOdVrCX16kLr759JCb4MkGOSiJT1jHsoiBSWqSIt53hWs/7BspiHNrtczQuWytRPjfQ/v4wsyA==" algorithmName="SHA-512" password="CC35"/>
  <autoFilter ref="C129:K432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94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ZŠ K.H. Máchy - instalace plynových kotlů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656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26</v>
      </c>
      <c r="G12" s="35"/>
      <c r="H12" s="35"/>
      <c r="I12" s="137" t="s">
        <v>22</v>
      </c>
      <c r="J12" s="141" t="str">
        <f>'Rekapitulace stavby'!AN8</f>
        <v>15. 9. 2025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ROUND((SUM(BE123:BE300)),  2)</f>
        <v>0</v>
      </c>
      <c r="G33" s="35"/>
      <c r="H33" s="35"/>
      <c r="I33" s="152">
        <v>0.20999999999999999</v>
      </c>
      <c r="J33" s="151">
        <f>ROUND(((SUM(BE123:BE300))*I33),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ROUND((SUM(BF123:BF300)),  2)</f>
        <v>0</v>
      </c>
      <c r="G34" s="35"/>
      <c r="H34" s="35"/>
      <c r="I34" s="152">
        <v>0.12</v>
      </c>
      <c r="J34" s="151">
        <f>ROUND(((SUM(BF123:BF300))*I34),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ROUND((SUM(BG123:BG300)),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ROUND((SUM(BH123:BH300)),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ROUND((SUM(BI123:BI300)),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ZŠ K.H. Máchy - instalace plynových kotlů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03 - MaR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15. 9. 2025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99</v>
      </c>
      <c r="D94" s="173"/>
      <c r="E94" s="173"/>
      <c r="F94" s="173"/>
      <c r="G94" s="173"/>
      <c r="H94" s="173"/>
      <c r="I94" s="173"/>
      <c r="J94" s="174" t="s">
        <v>100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101</v>
      </c>
      <c r="D96" s="37"/>
      <c r="E96" s="37"/>
      <c r="F96" s="37"/>
      <c r="G96" s="37"/>
      <c r="H96" s="37"/>
      <c r="I96" s="37"/>
      <c r="J96" s="107">
        <f>J123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102</v>
      </c>
    </row>
    <row r="97" s="9" customFormat="1" ht="24.96" customHeight="1">
      <c r="A97" s="9"/>
      <c r="B97" s="176"/>
      <c r="C97" s="177"/>
      <c r="D97" s="178" t="s">
        <v>657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30"/>
      <c r="C98" s="231"/>
      <c r="D98" s="232" t="s">
        <v>658</v>
      </c>
      <c r="E98" s="233"/>
      <c r="F98" s="233"/>
      <c r="G98" s="233"/>
      <c r="H98" s="233"/>
      <c r="I98" s="233"/>
      <c r="J98" s="234">
        <f>J125</f>
        <v>0</v>
      </c>
      <c r="K98" s="231"/>
      <c r="L98" s="235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30"/>
      <c r="C99" s="231"/>
      <c r="D99" s="232" t="s">
        <v>659</v>
      </c>
      <c r="E99" s="233"/>
      <c r="F99" s="233"/>
      <c r="G99" s="233"/>
      <c r="H99" s="233"/>
      <c r="I99" s="233"/>
      <c r="J99" s="234">
        <f>J158</f>
        <v>0</v>
      </c>
      <c r="K99" s="231"/>
      <c r="L99" s="235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30"/>
      <c r="C100" s="231"/>
      <c r="D100" s="232" t="s">
        <v>660</v>
      </c>
      <c r="E100" s="233"/>
      <c r="F100" s="233"/>
      <c r="G100" s="233"/>
      <c r="H100" s="233"/>
      <c r="I100" s="233"/>
      <c r="J100" s="234">
        <f>J179</f>
        <v>0</v>
      </c>
      <c r="K100" s="231"/>
      <c r="L100" s="235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30"/>
      <c r="C101" s="231"/>
      <c r="D101" s="232" t="s">
        <v>661</v>
      </c>
      <c r="E101" s="233"/>
      <c r="F101" s="233"/>
      <c r="G101" s="233"/>
      <c r="H101" s="233"/>
      <c r="I101" s="233"/>
      <c r="J101" s="234">
        <f>J228</f>
        <v>0</v>
      </c>
      <c r="K101" s="231"/>
      <c r="L101" s="235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9" customFormat="1" ht="24.96" customHeight="1">
      <c r="A102" s="9"/>
      <c r="B102" s="176"/>
      <c r="C102" s="177"/>
      <c r="D102" s="178" t="s">
        <v>662</v>
      </c>
      <c r="E102" s="179"/>
      <c r="F102" s="179"/>
      <c r="G102" s="179"/>
      <c r="H102" s="179"/>
      <c r="I102" s="179"/>
      <c r="J102" s="180">
        <f>J265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6"/>
      <c r="C103" s="177"/>
      <c r="D103" s="178" t="s">
        <v>663</v>
      </c>
      <c r="E103" s="179"/>
      <c r="F103" s="179"/>
      <c r="G103" s="179"/>
      <c r="H103" s="179"/>
      <c r="I103" s="179"/>
      <c r="J103" s="180">
        <f>J292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108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71" t="str">
        <f>E7</f>
        <v>ZŠ K.H. Máchy - instalace plynových kotlů</v>
      </c>
      <c r="F113" s="29"/>
      <c r="G113" s="29"/>
      <c r="H113" s="29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95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E9</f>
        <v>03 - MaR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7"/>
      <c r="E117" s="37"/>
      <c r="F117" s="24" t="str">
        <f>F12</f>
        <v xml:space="preserve"> </v>
      </c>
      <c r="G117" s="37"/>
      <c r="H117" s="37"/>
      <c r="I117" s="29" t="s">
        <v>22</v>
      </c>
      <c r="J117" s="76" t="str">
        <f>IF(J12="","",J12)</f>
        <v>15. 9. 2025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24</v>
      </c>
      <c r="D119" s="37"/>
      <c r="E119" s="37"/>
      <c r="F119" s="24" t="str">
        <f>E15</f>
        <v xml:space="preserve"> </v>
      </c>
      <c r="G119" s="37"/>
      <c r="H119" s="37"/>
      <c r="I119" s="29" t="s">
        <v>30</v>
      </c>
      <c r="J119" s="33" t="str">
        <f>E21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28</v>
      </c>
      <c r="D120" s="37"/>
      <c r="E120" s="37"/>
      <c r="F120" s="24" t="str">
        <f>IF(E18="","",E18)</f>
        <v>Vyplň údaj</v>
      </c>
      <c r="G120" s="37"/>
      <c r="H120" s="37"/>
      <c r="I120" s="29" t="s">
        <v>32</v>
      </c>
      <c r="J120" s="33" t="str">
        <f>E24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0" customFormat="1" ht="29.28" customHeight="1">
      <c r="A122" s="182"/>
      <c r="B122" s="183"/>
      <c r="C122" s="184" t="s">
        <v>109</v>
      </c>
      <c r="D122" s="185" t="s">
        <v>59</v>
      </c>
      <c r="E122" s="185" t="s">
        <v>55</v>
      </c>
      <c r="F122" s="185" t="s">
        <v>56</v>
      </c>
      <c r="G122" s="185" t="s">
        <v>110</v>
      </c>
      <c r="H122" s="185" t="s">
        <v>111</v>
      </c>
      <c r="I122" s="185" t="s">
        <v>112</v>
      </c>
      <c r="J122" s="185" t="s">
        <v>100</v>
      </c>
      <c r="K122" s="186" t="s">
        <v>113</v>
      </c>
      <c r="L122" s="187"/>
      <c r="M122" s="97" t="s">
        <v>1</v>
      </c>
      <c r="N122" s="98" t="s">
        <v>38</v>
      </c>
      <c r="O122" s="98" t="s">
        <v>114</v>
      </c>
      <c r="P122" s="98" t="s">
        <v>115</v>
      </c>
      <c r="Q122" s="98" t="s">
        <v>116</v>
      </c>
      <c r="R122" s="98" t="s">
        <v>117</v>
      </c>
      <c r="S122" s="98" t="s">
        <v>118</v>
      </c>
      <c r="T122" s="99" t="s">
        <v>119</v>
      </c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</row>
    <row r="123" s="2" customFormat="1" ht="22.8" customHeight="1">
      <c r="A123" s="35"/>
      <c r="B123" s="36"/>
      <c r="C123" s="104" t="s">
        <v>120</v>
      </c>
      <c r="D123" s="37"/>
      <c r="E123" s="37"/>
      <c r="F123" s="37"/>
      <c r="G123" s="37"/>
      <c r="H123" s="37"/>
      <c r="I123" s="37"/>
      <c r="J123" s="188">
        <f>BK123</f>
        <v>0</v>
      </c>
      <c r="K123" s="37"/>
      <c r="L123" s="41"/>
      <c r="M123" s="100"/>
      <c r="N123" s="189"/>
      <c r="O123" s="101"/>
      <c r="P123" s="190">
        <f>P124+P265+P292</f>
        <v>0</v>
      </c>
      <c r="Q123" s="101"/>
      <c r="R123" s="190">
        <f>R124+R265+R292</f>
        <v>0</v>
      </c>
      <c r="S123" s="101"/>
      <c r="T123" s="191">
        <f>T124+T265+T292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73</v>
      </c>
      <c r="AU123" s="14" t="s">
        <v>102</v>
      </c>
      <c r="BK123" s="192">
        <f>BK124+BK265+BK292</f>
        <v>0</v>
      </c>
    </row>
    <row r="124" s="11" customFormat="1" ht="25.92" customHeight="1">
      <c r="A124" s="11"/>
      <c r="B124" s="193"/>
      <c r="C124" s="194"/>
      <c r="D124" s="195" t="s">
        <v>73</v>
      </c>
      <c r="E124" s="196" t="s">
        <v>664</v>
      </c>
      <c r="F124" s="196" t="s">
        <v>664</v>
      </c>
      <c r="G124" s="194"/>
      <c r="H124" s="194"/>
      <c r="I124" s="197"/>
      <c r="J124" s="198">
        <f>BK124</f>
        <v>0</v>
      </c>
      <c r="K124" s="194"/>
      <c r="L124" s="199"/>
      <c r="M124" s="200"/>
      <c r="N124" s="201"/>
      <c r="O124" s="201"/>
      <c r="P124" s="202">
        <f>P125+P158+P179+P228</f>
        <v>0</v>
      </c>
      <c r="Q124" s="201"/>
      <c r="R124" s="202">
        <f>R125+R158+R179+R228</f>
        <v>0</v>
      </c>
      <c r="S124" s="201"/>
      <c r="T124" s="203">
        <f>T125+T158+T179+T228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04" t="s">
        <v>82</v>
      </c>
      <c r="AT124" s="205" t="s">
        <v>73</v>
      </c>
      <c r="AU124" s="205" t="s">
        <v>74</v>
      </c>
      <c r="AY124" s="204" t="s">
        <v>123</v>
      </c>
      <c r="BK124" s="206">
        <f>BK125+BK158+BK179+BK228</f>
        <v>0</v>
      </c>
    </row>
    <row r="125" s="11" customFormat="1" ht="22.8" customHeight="1">
      <c r="A125" s="11"/>
      <c r="B125" s="193"/>
      <c r="C125" s="194"/>
      <c r="D125" s="195" t="s">
        <v>73</v>
      </c>
      <c r="E125" s="236" t="s">
        <v>121</v>
      </c>
      <c r="F125" s="236" t="s">
        <v>665</v>
      </c>
      <c r="G125" s="194"/>
      <c r="H125" s="194"/>
      <c r="I125" s="197"/>
      <c r="J125" s="237">
        <f>BK125</f>
        <v>0</v>
      </c>
      <c r="K125" s="194"/>
      <c r="L125" s="199"/>
      <c r="M125" s="200"/>
      <c r="N125" s="201"/>
      <c r="O125" s="201"/>
      <c r="P125" s="202">
        <f>SUM(P126:P157)</f>
        <v>0</v>
      </c>
      <c r="Q125" s="201"/>
      <c r="R125" s="202">
        <f>SUM(R126:R157)</f>
        <v>0</v>
      </c>
      <c r="S125" s="201"/>
      <c r="T125" s="203">
        <f>SUM(T126:T157)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204" t="s">
        <v>82</v>
      </c>
      <c r="AT125" s="205" t="s">
        <v>73</v>
      </c>
      <c r="AU125" s="205" t="s">
        <v>82</v>
      </c>
      <c r="AY125" s="204" t="s">
        <v>123</v>
      </c>
      <c r="BK125" s="206">
        <f>SUM(BK126:BK157)</f>
        <v>0</v>
      </c>
    </row>
    <row r="126" s="2" customFormat="1" ht="16.5" customHeight="1">
      <c r="A126" s="35"/>
      <c r="B126" s="36"/>
      <c r="C126" s="207" t="s">
        <v>82</v>
      </c>
      <c r="D126" s="207" t="s">
        <v>124</v>
      </c>
      <c r="E126" s="208" t="s">
        <v>666</v>
      </c>
      <c r="F126" s="209" t="s">
        <v>667</v>
      </c>
      <c r="G126" s="210" t="s">
        <v>127</v>
      </c>
      <c r="H126" s="211">
        <v>1</v>
      </c>
      <c r="I126" s="212"/>
      <c r="J126" s="213">
        <f>ROUND(I126*H126,2)</f>
        <v>0</v>
      </c>
      <c r="K126" s="209" t="s">
        <v>1</v>
      </c>
      <c r="L126" s="41"/>
      <c r="M126" s="214" t="s">
        <v>1</v>
      </c>
      <c r="N126" s="215" t="s">
        <v>39</v>
      </c>
      <c r="O126" s="88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18" t="s">
        <v>128</v>
      </c>
      <c r="AT126" s="218" t="s">
        <v>124</v>
      </c>
      <c r="AU126" s="218" t="s">
        <v>84</v>
      </c>
      <c r="AY126" s="14" t="s">
        <v>123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4" t="s">
        <v>82</v>
      </c>
      <c r="BK126" s="219">
        <f>ROUND(I126*H126,2)</f>
        <v>0</v>
      </c>
      <c r="BL126" s="14" t="s">
        <v>128</v>
      </c>
      <c r="BM126" s="218" t="s">
        <v>84</v>
      </c>
    </row>
    <row r="127" s="2" customFormat="1">
      <c r="A127" s="35"/>
      <c r="B127" s="36"/>
      <c r="C127" s="37"/>
      <c r="D127" s="220" t="s">
        <v>129</v>
      </c>
      <c r="E127" s="37"/>
      <c r="F127" s="221" t="s">
        <v>667</v>
      </c>
      <c r="G127" s="37"/>
      <c r="H127" s="37"/>
      <c r="I127" s="222"/>
      <c r="J127" s="37"/>
      <c r="K127" s="37"/>
      <c r="L127" s="41"/>
      <c r="M127" s="223"/>
      <c r="N127" s="22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129</v>
      </c>
      <c r="AU127" s="14" t="s">
        <v>84</v>
      </c>
    </row>
    <row r="128" s="2" customFormat="1" ht="16.5" customHeight="1">
      <c r="A128" s="35"/>
      <c r="B128" s="36"/>
      <c r="C128" s="207" t="s">
        <v>84</v>
      </c>
      <c r="D128" s="207" t="s">
        <v>124</v>
      </c>
      <c r="E128" s="208" t="s">
        <v>668</v>
      </c>
      <c r="F128" s="209" t="s">
        <v>669</v>
      </c>
      <c r="G128" s="210" t="s">
        <v>196</v>
      </c>
      <c r="H128" s="211">
        <v>1</v>
      </c>
      <c r="I128" s="212"/>
      <c r="J128" s="213">
        <f>ROUND(I128*H128,2)</f>
        <v>0</v>
      </c>
      <c r="K128" s="209" t="s">
        <v>1</v>
      </c>
      <c r="L128" s="41"/>
      <c r="M128" s="214" t="s">
        <v>1</v>
      </c>
      <c r="N128" s="215" t="s">
        <v>39</v>
      </c>
      <c r="O128" s="88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8" t="s">
        <v>128</v>
      </c>
      <c r="AT128" s="218" t="s">
        <v>124</v>
      </c>
      <c r="AU128" s="218" t="s">
        <v>84</v>
      </c>
      <c r="AY128" s="14" t="s">
        <v>123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4" t="s">
        <v>82</v>
      </c>
      <c r="BK128" s="219">
        <f>ROUND(I128*H128,2)</f>
        <v>0</v>
      </c>
      <c r="BL128" s="14" t="s">
        <v>128</v>
      </c>
      <c r="BM128" s="218" t="s">
        <v>128</v>
      </c>
    </row>
    <row r="129" s="2" customFormat="1">
      <c r="A129" s="35"/>
      <c r="B129" s="36"/>
      <c r="C129" s="37"/>
      <c r="D129" s="220" t="s">
        <v>129</v>
      </c>
      <c r="E129" s="37"/>
      <c r="F129" s="221" t="s">
        <v>669</v>
      </c>
      <c r="G129" s="37"/>
      <c r="H129" s="37"/>
      <c r="I129" s="222"/>
      <c r="J129" s="37"/>
      <c r="K129" s="37"/>
      <c r="L129" s="41"/>
      <c r="M129" s="223"/>
      <c r="N129" s="22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129</v>
      </c>
      <c r="AU129" s="14" t="s">
        <v>84</v>
      </c>
    </row>
    <row r="130" s="2" customFormat="1" ht="16.5" customHeight="1">
      <c r="A130" s="35"/>
      <c r="B130" s="36"/>
      <c r="C130" s="207" t="s">
        <v>132</v>
      </c>
      <c r="D130" s="207" t="s">
        <v>124</v>
      </c>
      <c r="E130" s="208" t="s">
        <v>670</v>
      </c>
      <c r="F130" s="209" t="s">
        <v>671</v>
      </c>
      <c r="G130" s="210" t="s">
        <v>127</v>
      </c>
      <c r="H130" s="211">
        <v>1</v>
      </c>
      <c r="I130" s="212"/>
      <c r="J130" s="213">
        <f>ROUND(I130*H130,2)</f>
        <v>0</v>
      </c>
      <c r="K130" s="209" t="s">
        <v>1</v>
      </c>
      <c r="L130" s="41"/>
      <c r="M130" s="214" t="s">
        <v>1</v>
      </c>
      <c r="N130" s="215" t="s">
        <v>39</v>
      </c>
      <c r="O130" s="88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8" t="s">
        <v>128</v>
      </c>
      <c r="AT130" s="218" t="s">
        <v>124</v>
      </c>
      <c r="AU130" s="218" t="s">
        <v>84</v>
      </c>
      <c r="AY130" s="14" t="s">
        <v>123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4" t="s">
        <v>82</v>
      </c>
      <c r="BK130" s="219">
        <f>ROUND(I130*H130,2)</f>
        <v>0</v>
      </c>
      <c r="BL130" s="14" t="s">
        <v>128</v>
      </c>
      <c r="BM130" s="218" t="s">
        <v>135</v>
      </c>
    </row>
    <row r="131" s="2" customFormat="1">
      <c r="A131" s="35"/>
      <c r="B131" s="36"/>
      <c r="C131" s="37"/>
      <c r="D131" s="220" t="s">
        <v>129</v>
      </c>
      <c r="E131" s="37"/>
      <c r="F131" s="221" t="s">
        <v>671</v>
      </c>
      <c r="G131" s="37"/>
      <c r="H131" s="37"/>
      <c r="I131" s="222"/>
      <c r="J131" s="37"/>
      <c r="K131" s="37"/>
      <c r="L131" s="41"/>
      <c r="M131" s="223"/>
      <c r="N131" s="22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129</v>
      </c>
      <c r="AU131" s="14" t="s">
        <v>84</v>
      </c>
    </row>
    <row r="132" s="2" customFormat="1" ht="16.5" customHeight="1">
      <c r="A132" s="35"/>
      <c r="B132" s="36"/>
      <c r="C132" s="207" t="s">
        <v>128</v>
      </c>
      <c r="D132" s="207" t="s">
        <v>124</v>
      </c>
      <c r="E132" s="208" t="s">
        <v>672</v>
      </c>
      <c r="F132" s="209" t="s">
        <v>673</v>
      </c>
      <c r="G132" s="210" t="s">
        <v>127</v>
      </c>
      <c r="H132" s="211">
        <v>30</v>
      </c>
      <c r="I132" s="212"/>
      <c r="J132" s="213">
        <f>ROUND(I132*H132,2)</f>
        <v>0</v>
      </c>
      <c r="K132" s="209" t="s">
        <v>1</v>
      </c>
      <c r="L132" s="41"/>
      <c r="M132" s="214" t="s">
        <v>1</v>
      </c>
      <c r="N132" s="215" t="s">
        <v>39</v>
      </c>
      <c r="O132" s="88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8" t="s">
        <v>128</v>
      </c>
      <c r="AT132" s="218" t="s">
        <v>124</v>
      </c>
      <c r="AU132" s="218" t="s">
        <v>84</v>
      </c>
      <c r="AY132" s="14" t="s">
        <v>123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4" t="s">
        <v>82</v>
      </c>
      <c r="BK132" s="219">
        <f>ROUND(I132*H132,2)</f>
        <v>0</v>
      </c>
      <c r="BL132" s="14" t="s">
        <v>128</v>
      </c>
      <c r="BM132" s="218" t="s">
        <v>138</v>
      </c>
    </row>
    <row r="133" s="2" customFormat="1">
      <c r="A133" s="35"/>
      <c r="B133" s="36"/>
      <c r="C133" s="37"/>
      <c r="D133" s="220" t="s">
        <v>129</v>
      </c>
      <c r="E133" s="37"/>
      <c r="F133" s="221" t="s">
        <v>673</v>
      </c>
      <c r="G133" s="37"/>
      <c r="H133" s="37"/>
      <c r="I133" s="222"/>
      <c r="J133" s="37"/>
      <c r="K133" s="37"/>
      <c r="L133" s="41"/>
      <c r="M133" s="223"/>
      <c r="N133" s="22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129</v>
      </c>
      <c r="AU133" s="14" t="s">
        <v>84</v>
      </c>
    </row>
    <row r="134" s="2" customFormat="1" ht="16.5" customHeight="1">
      <c r="A134" s="35"/>
      <c r="B134" s="36"/>
      <c r="C134" s="207" t="s">
        <v>139</v>
      </c>
      <c r="D134" s="207" t="s">
        <v>124</v>
      </c>
      <c r="E134" s="208" t="s">
        <v>674</v>
      </c>
      <c r="F134" s="209" t="s">
        <v>675</v>
      </c>
      <c r="G134" s="210" t="s">
        <v>127</v>
      </c>
      <c r="H134" s="211">
        <v>1</v>
      </c>
      <c r="I134" s="212"/>
      <c r="J134" s="213">
        <f>ROUND(I134*H134,2)</f>
        <v>0</v>
      </c>
      <c r="K134" s="209" t="s">
        <v>1</v>
      </c>
      <c r="L134" s="41"/>
      <c r="M134" s="214" t="s">
        <v>1</v>
      </c>
      <c r="N134" s="215" t="s">
        <v>39</v>
      </c>
      <c r="O134" s="88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8" t="s">
        <v>128</v>
      </c>
      <c r="AT134" s="218" t="s">
        <v>124</v>
      </c>
      <c r="AU134" s="218" t="s">
        <v>84</v>
      </c>
      <c r="AY134" s="14" t="s">
        <v>123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4" t="s">
        <v>82</v>
      </c>
      <c r="BK134" s="219">
        <f>ROUND(I134*H134,2)</f>
        <v>0</v>
      </c>
      <c r="BL134" s="14" t="s">
        <v>128</v>
      </c>
      <c r="BM134" s="218" t="s">
        <v>142</v>
      </c>
    </row>
    <row r="135" s="2" customFormat="1">
      <c r="A135" s="35"/>
      <c r="B135" s="36"/>
      <c r="C135" s="37"/>
      <c r="D135" s="220" t="s">
        <v>129</v>
      </c>
      <c r="E135" s="37"/>
      <c r="F135" s="221" t="s">
        <v>675</v>
      </c>
      <c r="G135" s="37"/>
      <c r="H135" s="37"/>
      <c r="I135" s="222"/>
      <c r="J135" s="37"/>
      <c r="K135" s="37"/>
      <c r="L135" s="41"/>
      <c r="M135" s="223"/>
      <c r="N135" s="22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129</v>
      </c>
      <c r="AU135" s="14" t="s">
        <v>84</v>
      </c>
    </row>
    <row r="136" s="2" customFormat="1" ht="16.5" customHeight="1">
      <c r="A136" s="35"/>
      <c r="B136" s="36"/>
      <c r="C136" s="207" t="s">
        <v>135</v>
      </c>
      <c r="D136" s="207" t="s">
        <v>124</v>
      </c>
      <c r="E136" s="208" t="s">
        <v>676</v>
      </c>
      <c r="F136" s="209" t="s">
        <v>677</v>
      </c>
      <c r="G136" s="210" t="s">
        <v>127</v>
      </c>
      <c r="H136" s="211">
        <v>1</v>
      </c>
      <c r="I136" s="212"/>
      <c r="J136" s="213">
        <f>ROUND(I136*H136,2)</f>
        <v>0</v>
      </c>
      <c r="K136" s="209" t="s">
        <v>1</v>
      </c>
      <c r="L136" s="41"/>
      <c r="M136" s="214" t="s">
        <v>1</v>
      </c>
      <c r="N136" s="215" t="s">
        <v>39</v>
      </c>
      <c r="O136" s="88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8" t="s">
        <v>128</v>
      </c>
      <c r="AT136" s="218" t="s">
        <v>124</v>
      </c>
      <c r="AU136" s="218" t="s">
        <v>84</v>
      </c>
      <c r="AY136" s="14" t="s">
        <v>123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4" t="s">
        <v>82</v>
      </c>
      <c r="BK136" s="219">
        <f>ROUND(I136*H136,2)</f>
        <v>0</v>
      </c>
      <c r="BL136" s="14" t="s">
        <v>128</v>
      </c>
      <c r="BM136" s="218" t="s">
        <v>8</v>
      </c>
    </row>
    <row r="137" s="2" customFormat="1">
      <c r="A137" s="35"/>
      <c r="B137" s="36"/>
      <c r="C137" s="37"/>
      <c r="D137" s="220" t="s">
        <v>129</v>
      </c>
      <c r="E137" s="37"/>
      <c r="F137" s="221" t="s">
        <v>677</v>
      </c>
      <c r="G137" s="37"/>
      <c r="H137" s="37"/>
      <c r="I137" s="222"/>
      <c r="J137" s="37"/>
      <c r="K137" s="37"/>
      <c r="L137" s="41"/>
      <c r="M137" s="223"/>
      <c r="N137" s="22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129</v>
      </c>
      <c r="AU137" s="14" t="s">
        <v>84</v>
      </c>
    </row>
    <row r="138" s="2" customFormat="1" ht="16.5" customHeight="1">
      <c r="A138" s="35"/>
      <c r="B138" s="36"/>
      <c r="C138" s="207" t="s">
        <v>145</v>
      </c>
      <c r="D138" s="207" t="s">
        <v>124</v>
      </c>
      <c r="E138" s="208" t="s">
        <v>678</v>
      </c>
      <c r="F138" s="209" t="s">
        <v>679</v>
      </c>
      <c r="G138" s="210" t="s">
        <v>127</v>
      </c>
      <c r="H138" s="211">
        <v>1</v>
      </c>
      <c r="I138" s="212"/>
      <c r="J138" s="213">
        <f>ROUND(I138*H138,2)</f>
        <v>0</v>
      </c>
      <c r="K138" s="209" t="s">
        <v>1</v>
      </c>
      <c r="L138" s="41"/>
      <c r="M138" s="214" t="s">
        <v>1</v>
      </c>
      <c r="N138" s="215" t="s">
        <v>39</v>
      </c>
      <c r="O138" s="88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8" t="s">
        <v>128</v>
      </c>
      <c r="AT138" s="218" t="s">
        <v>124</v>
      </c>
      <c r="AU138" s="218" t="s">
        <v>84</v>
      </c>
      <c r="AY138" s="14" t="s">
        <v>123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4" t="s">
        <v>82</v>
      </c>
      <c r="BK138" s="219">
        <f>ROUND(I138*H138,2)</f>
        <v>0</v>
      </c>
      <c r="BL138" s="14" t="s">
        <v>128</v>
      </c>
      <c r="BM138" s="218" t="s">
        <v>148</v>
      </c>
    </row>
    <row r="139" s="2" customFormat="1">
      <c r="A139" s="35"/>
      <c r="B139" s="36"/>
      <c r="C139" s="37"/>
      <c r="D139" s="220" t="s">
        <v>129</v>
      </c>
      <c r="E139" s="37"/>
      <c r="F139" s="221" t="s">
        <v>679</v>
      </c>
      <c r="G139" s="37"/>
      <c r="H139" s="37"/>
      <c r="I139" s="222"/>
      <c r="J139" s="37"/>
      <c r="K139" s="37"/>
      <c r="L139" s="41"/>
      <c r="M139" s="223"/>
      <c r="N139" s="22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129</v>
      </c>
      <c r="AU139" s="14" t="s">
        <v>84</v>
      </c>
    </row>
    <row r="140" s="2" customFormat="1" ht="16.5" customHeight="1">
      <c r="A140" s="35"/>
      <c r="B140" s="36"/>
      <c r="C140" s="207" t="s">
        <v>138</v>
      </c>
      <c r="D140" s="207" t="s">
        <v>124</v>
      </c>
      <c r="E140" s="208" t="s">
        <v>680</v>
      </c>
      <c r="F140" s="209" t="s">
        <v>681</v>
      </c>
      <c r="G140" s="210" t="s">
        <v>127</v>
      </c>
      <c r="H140" s="211">
        <v>1</v>
      </c>
      <c r="I140" s="212"/>
      <c r="J140" s="213">
        <f>ROUND(I140*H140,2)</f>
        <v>0</v>
      </c>
      <c r="K140" s="209" t="s">
        <v>1</v>
      </c>
      <c r="L140" s="41"/>
      <c r="M140" s="214" t="s">
        <v>1</v>
      </c>
      <c r="N140" s="215" t="s">
        <v>39</v>
      </c>
      <c r="O140" s="88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8" t="s">
        <v>128</v>
      </c>
      <c r="AT140" s="218" t="s">
        <v>124</v>
      </c>
      <c r="AU140" s="218" t="s">
        <v>84</v>
      </c>
      <c r="AY140" s="14" t="s">
        <v>123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4" t="s">
        <v>82</v>
      </c>
      <c r="BK140" s="219">
        <f>ROUND(I140*H140,2)</f>
        <v>0</v>
      </c>
      <c r="BL140" s="14" t="s">
        <v>128</v>
      </c>
      <c r="BM140" s="218" t="s">
        <v>151</v>
      </c>
    </row>
    <row r="141" s="2" customFormat="1">
      <c r="A141" s="35"/>
      <c r="B141" s="36"/>
      <c r="C141" s="37"/>
      <c r="D141" s="220" t="s">
        <v>129</v>
      </c>
      <c r="E141" s="37"/>
      <c r="F141" s="221" t="s">
        <v>681</v>
      </c>
      <c r="G141" s="37"/>
      <c r="H141" s="37"/>
      <c r="I141" s="222"/>
      <c r="J141" s="37"/>
      <c r="K141" s="37"/>
      <c r="L141" s="41"/>
      <c r="M141" s="223"/>
      <c r="N141" s="22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129</v>
      </c>
      <c r="AU141" s="14" t="s">
        <v>84</v>
      </c>
    </row>
    <row r="142" s="2" customFormat="1" ht="16.5" customHeight="1">
      <c r="A142" s="35"/>
      <c r="B142" s="36"/>
      <c r="C142" s="207" t="s">
        <v>152</v>
      </c>
      <c r="D142" s="207" t="s">
        <v>124</v>
      </c>
      <c r="E142" s="208" t="s">
        <v>682</v>
      </c>
      <c r="F142" s="209" t="s">
        <v>683</v>
      </c>
      <c r="G142" s="210" t="s">
        <v>127</v>
      </c>
      <c r="H142" s="211">
        <v>1</v>
      </c>
      <c r="I142" s="212"/>
      <c r="J142" s="213">
        <f>ROUND(I142*H142,2)</f>
        <v>0</v>
      </c>
      <c r="K142" s="209" t="s">
        <v>1</v>
      </c>
      <c r="L142" s="41"/>
      <c r="M142" s="214" t="s">
        <v>1</v>
      </c>
      <c r="N142" s="215" t="s">
        <v>39</v>
      </c>
      <c r="O142" s="88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8" t="s">
        <v>128</v>
      </c>
      <c r="AT142" s="218" t="s">
        <v>124</v>
      </c>
      <c r="AU142" s="218" t="s">
        <v>84</v>
      </c>
      <c r="AY142" s="14" t="s">
        <v>123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4" t="s">
        <v>82</v>
      </c>
      <c r="BK142" s="219">
        <f>ROUND(I142*H142,2)</f>
        <v>0</v>
      </c>
      <c r="BL142" s="14" t="s">
        <v>128</v>
      </c>
      <c r="BM142" s="218" t="s">
        <v>155</v>
      </c>
    </row>
    <row r="143" s="2" customFormat="1">
      <c r="A143" s="35"/>
      <c r="B143" s="36"/>
      <c r="C143" s="37"/>
      <c r="D143" s="220" t="s">
        <v>129</v>
      </c>
      <c r="E143" s="37"/>
      <c r="F143" s="221" t="s">
        <v>683</v>
      </c>
      <c r="G143" s="37"/>
      <c r="H143" s="37"/>
      <c r="I143" s="222"/>
      <c r="J143" s="37"/>
      <c r="K143" s="37"/>
      <c r="L143" s="41"/>
      <c r="M143" s="223"/>
      <c r="N143" s="22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129</v>
      </c>
      <c r="AU143" s="14" t="s">
        <v>84</v>
      </c>
    </row>
    <row r="144" s="2" customFormat="1" ht="16.5" customHeight="1">
      <c r="A144" s="35"/>
      <c r="B144" s="36"/>
      <c r="C144" s="207" t="s">
        <v>142</v>
      </c>
      <c r="D144" s="207" t="s">
        <v>124</v>
      </c>
      <c r="E144" s="208" t="s">
        <v>684</v>
      </c>
      <c r="F144" s="209" t="s">
        <v>685</v>
      </c>
      <c r="G144" s="210" t="s">
        <v>196</v>
      </c>
      <c r="H144" s="211">
        <v>1</v>
      </c>
      <c r="I144" s="212"/>
      <c r="J144" s="213">
        <f>ROUND(I144*H144,2)</f>
        <v>0</v>
      </c>
      <c r="K144" s="209" t="s">
        <v>1</v>
      </c>
      <c r="L144" s="41"/>
      <c r="M144" s="214" t="s">
        <v>1</v>
      </c>
      <c r="N144" s="215" t="s">
        <v>39</v>
      </c>
      <c r="O144" s="88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8" t="s">
        <v>128</v>
      </c>
      <c r="AT144" s="218" t="s">
        <v>124</v>
      </c>
      <c r="AU144" s="218" t="s">
        <v>84</v>
      </c>
      <c r="AY144" s="14" t="s">
        <v>123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4" t="s">
        <v>82</v>
      </c>
      <c r="BK144" s="219">
        <f>ROUND(I144*H144,2)</f>
        <v>0</v>
      </c>
      <c r="BL144" s="14" t="s">
        <v>128</v>
      </c>
      <c r="BM144" s="218" t="s">
        <v>159</v>
      </c>
    </row>
    <row r="145" s="2" customFormat="1">
      <c r="A145" s="35"/>
      <c r="B145" s="36"/>
      <c r="C145" s="37"/>
      <c r="D145" s="220" t="s">
        <v>129</v>
      </c>
      <c r="E145" s="37"/>
      <c r="F145" s="221" t="s">
        <v>685</v>
      </c>
      <c r="G145" s="37"/>
      <c r="H145" s="37"/>
      <c r="I145" s="222"/>
      <c r="J145" s="37"/>
      <c r="K145" s="37"/>
      <c r="L145" s="41"/>
      <c r="M145" s="223"/>
      <c r="N145" s="22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129</v>
      </c>
      <c r="AU145" s="14" t="s">
        <v>84</v>
      </c>
    </row>
    <row r="146" s="2" customFormat="1" ht="21.75" customHeight="1">
      <c r="A146" s="35"/>
      <c r="B146" s="36"/>
      <c r="C146" s="207" t="s">
        <v>160</v>
      </c>
      <c r="D146" s="207" t="s">
        <v>124</v>
      </c>
      <c r="E146" s="208" t="s">
        <v>686</v>
      </c>
      <c r="F146" s="209" t="s">
        <v>687</v>
      </c>
      <c r="G146" s="210" t="s">
        <v>127</v>
      </c>
      <c r="H146" s="211">
        <v>1</v>
      </c>
      <c r="I146" s="212"/>
      <c r="J146" s="213">
        <f>ROUND(I146*H146,2)</f>
        <v>0</v>
      </c>
      <c r="K146" s="209" t="s">
        <v>1</v>
      </c>
      <c r="L146" s="41"/>
      <c r="M146" s="214" t="s">
        <v>1</v>
      </c>
      <c r="N146" s="215" t="s">
        <v>39</v>
      </c>
      <c r="O146" s="88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8" t="s">
        <v>128</v>
      </c>
      <c r="AT146" s="218" t="s">
        <v>124</v>
      </c>
      <c r="AU146" s="218" t="s">
        <v>84</v>
      </c>
      <c r="AY146" s="14" t="s">
        <v>123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4" t="s">
        <v>82</v>
      </c>
      <c r="BK146" s="219">
        <f>ROUND(I146*H146,2)</f>
        <v>0</v>
      </c>
      <c r="BL146" s="14" t="s">
        <v>128</v>
      </c>
      <c r="BM146" s="218" t="s">
        <v>163</v>
      </c>
    </row>
    <row r="147" s="2" customFormat="1">
      <c r="A147" s="35"/>
      <c r="B147" s="36"/>
      <c r="C147" s="37"/>
      <c r="D147" s="220" t="s">
        <v>129</v>
      </c>
      <c r="E147" s="37"/>
      <c r="F147" s="221" t="s">
        <v>687</v>
      </c>
      <c r="G147" s="37"/>
      <c r="H147" s="37"/>
      <c r="I147" s="222"/>
      <c r="J147" s="37"/>
      <c r="K147" s="37"/>
      <c r="L147" s="41"/>
      <c r="M147" s="223"/>
      <c r="N147" s="22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129</v>
      </c>
      <c r="AU147" s="14" t="s">
        <v>84</v>
      </c>
    </row>
    <row r="148" s="2" customFormat="1" ht="16.5" customHeight="1">
      <c r="A148" s="35"/>
      <c r="B148" s="36"/>
      <c r="C148" s="207" t="s">
        <v>8</v>
      </c>
      <c r="D148" s="207" t="s">
        <v>124</v>
      </c>
      <c r="E148" s="208" t="s">
        <v>688</v>
      </c>
      <c r="F148" s="209" t="s">
        <v>689</v>
      </c>
      <c r="G148" s="210" t="s">
        <v>690</v>
      </c>
      <c r="H148" s="211">
        <v>1</v>
      </c>
      <c r="I148" s="212"/>
      <c r="J148" s="213">
        <f>ROUND(I148*H148,2)</f>
        <v>0</v>
      </c>
      <c r="K148" s="209" t="s">
        <v>1</v>
      </c>
      <c r="L148" s="41"/>
      <c r="M148" s="214" t="s">
        <v>1</v>
      </c>
      <c r="N148" s="215" t="s">
        <v>39</v>
      </c>
      <c r="O148" s="88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8" t="s">
        <v>128</v>
      </c>
      <c r="AT148" s="218" t="s">
        <v>124</v>
      </c>
      <c r="AU148" s="218" t="s">
        <v>84</v>
      </c>
      <c r="AY148" s="14" t="s">
        <v>123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4" t="s">
        <v>82</v>
      </c>
      <c r="BK148" s="219">
        <f>ROUND(I148*H148,2)</f>
        <v>0</v>
      </c>
      <c r="BL148" s="14" t="s">
        <v>128</v>
      </c>
      <c r="BM148" s="218" t="s">
        <v>166</v>
      </c>
    </row>
    <row r="149" s="2" customFormat="1">
      <c r="A149" s="35"/>
      <c r="B149" s="36"/>
      <c r="C149" s="37"/>
      <c r="D149" s="220" t="s">
        <v>129</v>
      </c>
      <c r="E149" s="37"/>
      <c r="F149" s="221" t="s">
        <v>689</v>
      </c>
      <c r="G149" s="37"/>
      <c r="H149" s="37"/>
      <c r="I149" s="222"/>
      <c r="J149" s="37"/>
      <c r="K149" s="37"/>
      <c r="L149" s="41"/>
      <c r="M149" s="223"/>
      <c r="N149" s="22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129</v>
      </c>
      <c r="AU149" s="14" t="s">
        <v>84</v>
      </c>
    </row>
    <row r="150" s="2" customFormat="1" ht="16.5" customHeight="1">
      <c r="A150" s="35"/>
      <c r="B150" s="36"/>
      <c r="C150" s="207" t="s">
        <v>167</v>
      </c>
      <c r="D150" s="207" t="s">
        <v>124</v>
      </c>
      <c r="E150" s="208" t="s">
        <v>691</v>
      </c>
      <c r="F150" s="209" t="s">
        <v>692</v>
      </c>
      <c r="G150" s="210" t="s">
        <v>690</v>
      </c>
      <c r="H150" s="211">
        <v>3</v>
      </c>
      <c r="I150" s="212"/>
      <c r="J150" s="213">
        <f>ROUND(I150*H150,2)</f>
        <v>0</v>
      </c>
      <c r="K150" s="209" t="s">
        <v>1</v>
      </c>
      <c r="L150" s="41"/>
      <c r="M150" s="214" t="s">
        <v>1</v>
      </c>
      <c r="N150" s="215" t="s">
        <v>39</v>
      </c>
      <c r="O150" s="88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8" t="s">
        <v>128</v>
      </c>
      <c r="AT150" s="218" t="s">
        <v>124</v>
      </c>
      <c r="AU150" s="218" t="s">
        <v>84</v>
      </c>
      <c r="AY150" s="14" t="s">
        <v>123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4" t="s">
        <v>82</v>
      </c>
      <c r="BK150" s="219">
        <f>ROUND(I150*H150,2)</f>
        <v>0</v>
      </c>
      <c r="BL150" s="14" t="s">
        <v>128</v>
      </c>
      <c r="BM150" s="218" t="s">
        <v>170</v>
      </c>
    </row>
    <row r="151" s="2" customFormat="1">
      <c r="A151" s="35"/>
      <c r="B151" s="36"/>
      <c r="C151" s="37"/>
      <c r="D151" s="220" t="s">
        <v>129</v>
      </c>
      <c r="E151" s="37"/>
      <c r="F151" s="221" t="s">
        <v>692</v>
      </c>
      <c r="G151" s="37"/>
      <c r="H151" s="37"/>
      <c r="I151" s="222"/>
      <c r="J151" s="37"/>
      <c r="K151" s="37"/>
      <c r="L151" s="41"/>
      <c r="M151" s="223"/>
      <c r="N151" s="22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129</v>
      </c>
      <c r="AU151" s="14" t="s">
        <v>84</v>
      </c>
    </row>
    <row r="152" s="2" customFormat="1" ht="16.5" customHeight="1">
      <c r="A152" s="35"/>
      <c r="B152" s="36"/>
      <c r="C152" s="207" t="s">
        <v>148</v>
      </c>
      <c r="D152" s="207" t="s">
        <v>124</v>
      </c>
      <c r="E152" s="208" t="s">
        <v>693</v>
      </c>
      <c r="F152" s="209" t="s">
        <v>694</v>
      </c>
      <c r="G152" s="210" t="s">
        <v>690</v>
      </c>
      <c r="H152" s="211">
        <v>7</v>
      </c>
      <c r="I152" s="212"/>
      <c r="J152" s="213">
        <f>ROUND(I152*H152,2)</f>
        <v>0</v>
      </c>
      <c r="K152" s="209" t="s">
        <v>1</v>
      </c>
      <c r="L152" s="41"/>
      <c r="M152" s="214" t="s">
        <v>1</v>
      </c>
      <c r="N152" s="215" t="s">
        <v>39</v>
      </c>
      <c r="O152" s="88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8" t="s">
        <v>128</v>
      </c>
      <c r="AT152" s="218" t="s">
        <v>124</v>
      </c>
      <c r="AU152" s="218" t="s">
        <v>84</v>
      </c>
      <c r="AY152" s="14" t="s">
        <v>123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4" t="s">
        <v>82</v>
      </c>
      <c r="BK152" s="219">
        <f>ROUND(I152*H152,2)</f>
        <v>0</v>
      </c>
      <c r="BL152" s="14" t="s">
        <v>128</v>
      </c>
      <c r="BM152" s="218" t="s">
        <v>173</v>
      </c>
    </row>
    <row r="153" s="2" customFormat="1">
      <c r="A153" s="35"/>
      <c r="B153" s="36"/>
      <c r="C153" s="37"/>
      <c r="D153" s="220" t="s">
        <v>129</v>
      </c>
      <c r="E153" s="37"/>
      <c r="F153" s="221" t="s">
        <v>694</v>
      </c>
      <c r="G153" s="37"/>
      <c r="H153" s="37"/>
      <c r="I153" s="222"/>
      <c r="J153" s="37"/>
      <c r="K153" s="37"/>
      <c r="L153" s="41"/>
      <c r="M153" s="223"/>
      <c r="N153" s="22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129</v>
      </c>
      <c r="AU153" s="14" t="s">
        <v>84</v>
      </c>
    </row>
    <row r="154" s="2" customFormat="1" ht="16.5" customHeight="1">
      <c r="A154" s="35"/>
      <c r="B154" s="36"/>
      <c r="C154" s="207" t="s">
        <v>174</v>
      </c>
      <c r="D154" s="207" t="s">
        <v>124</v>
      </c>
      <c r="E154" s="208" t="s">
        <v>695</v>
      </c>
      <c r="F154" s="209" t="s">
        <v>696</v>
      </c>
      <c r="G154" s="210" t="s">
        <v>196</v>
      </c>
      <c r="H154" s="211">
        <v>1</v>
      </c>
      <c r="I154" s="212"/>
      <c r="J154" s="213">
        <f>ROUND(I154*H154,2)</f>
        <v>0</v>
      </c>
      <c r="K154" s="209" t="s">
        <v>1</v>
      </c>
      <c r="L154" s="41"/>
      <c r="M154" s="214" t="s">
        <v>1</v>
      </c>
      <c r="N154" s="215" t="s">
        <v>39</v>
      </c>
      <c r="O154" s="88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8" t="s">
        <v>128</v>
      </c>
      <c r="AT154" s="218" t="s">
        <v>124</v>
      </c>
      <c r="AU154" s="218" t="s">
        <v>84</v>
      </c>
      <c r="AY154" s="14" t="s">
        <v>123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4" t="s">
        <v>82</v>
      </c>
      <c r="BK154" s="219">
        <f>ROUND(I154*H154,2)</f>
        <v>0</v>
      </c>
      <c r="BL154" s="14" t="s">
        <v>128</v>
      </c>
      <c r="BM154" s="218" t="s">
        <v>177</v>
      </c>
    </row>
    <row r="155" s="2" customFormat="1">
      <c r="A155" s="35"/>
      <c r="B155" s="36"/>
      <c r="C155" s="37"/>
      <c r="D155" s="220" t="s">
        <v>129</v>
      </c>
      <c r="E155" s="37"/>
      <c r="F155" s="221" t="s">
        <v>696</v>
      </c>
      <c r="G155" s="37"/>
      <c r="H155" s="37"/>
      <c r="I155" s="222"/>
      <c r="J155" s="37"/>
      <c r="K155" s="37"/>
      <c r="L155" s="41"/>
      <c r="M155" s="223"/>
      <c r="N155" s="22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129</v>
      </c>
      <c r="AU155" s="14" t="s">
        <v>84</v>
      </c>
    </row>
    <row r="156" s="2" customFormat="1" ht="16.5" customHeight="1">
      <c r="A156" s="35"/>
      <c r="B156" s="36"/>
      <c r="C156" s="207" t="s">
        <v>151</v>
      </c>
      <c r="D156" s="207" t="s">
        <v>124</v>
      </c>
      <c r="E156" s="208" t="s">
        <v>697</v>
      </c>
      <c r="F156" s="209" t="s">
        <v>698</v>
      </c>
      <c r="G156" s="210" t="s">
        <v>196</v>
      </c>
      <c r="H156" s="211">
        <v>1</v>
      </c>
      <c r="I156" s="212"/>
      <c r="J156" s="213">
        <f>ROUND(I156*H156,2)</f>
        <v>0</v>
      </c>
      <c r="K156" s="209" t="s">
        <v>1</v>
      </c>
      <c r="L156" s="41"/>
      <c r="M156" s="214" t="s">
        <v>1</v>
      </c>
      <c r="N156" s="215" t="s">
        <v>39</v>
      </c>
      <c r="O156" s="88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8" t="s">
        <v>128</v>
      </c>
      <c r="AT156" s="218" t="s">
        <v>124</v>
      </c>
      <c r="AU156" s="218" t="s">
        <v>84</v>
      </c>
      <c r="AY156" s="14" t="s">
        <v>123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4" t="s">
        <v>82</v>
      </c>
      <c r="BK156" s="219">
        <f>ROUND(I156*H156,2)</f>
        <v>0</v>
      </c>
      <c r="BL156" s="14" t="s">
        <v>128</v>
      </c>
      <c r="BM156" s="218" t="s">
        <v>183</v>
      </c>
    </row>
    <row r="157" s="2" customFormat="1">
      <c r="A157" s="35"/>
      <c r="B157" s="36"/>
      <c r="C157" s="37"/>
      <c r="D157" s="220" t="s">
        <v>129</v>
      </c>
      <c r="E157" s="37"/>
      <c r="F157" s="221" t="s">
        <v>698</v>
      </c>
      <c r="G157" s="37"/>
      <c r="H157" s="37"/>
      <c r="I157" s="222"/>
      <c r="J157" s="37"/>
      <c r="K157" s="37"/>
      <c r="L157" s="41"/>
      <c r="M157" s="223"/>
      <c r="N157" s="22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129</v>
      </c>
      <c r="AU157" s="14" t="s">
        <v>84</v>
      </c>
    </row>
    <row r="158" s="11" customFormat="1" ht="22.8" customHeight="1">
      <c r="A158" s="11"/>
      <c r="B158" s="193"/>
      <c r="C158" s="194"/>
      <c r="D158" s="195" t="s">
        <v>73</v>
      </c>
      <c r="E158" s="236" t="s">
        <v>178</v>
      </c>
      <c r="F158" s="236" t="s">
        <v>699</v>
      </c>
      <c r="G158" s="194"/>
      <c r="H158" s="194"/>
      <c r="I158" s="197"/>
      <c r="J158" s="237">
        <f>BK158</f>
        <v>0</v>
      </c>
      <c r="K158" s="194"/>
      <c r="L158" s="199"/>
      <c r="M158" s="200"/>
      <c r="N158" s="201"/>
      <c r="O158" s="201"/>
      <c r="P158" s="202">
        <f>SUM(P159:P178)</f>
        <v>0</v>
      </c>
      <c r="Q158" s="201"/>
      <c r="R158" s="202">
        <f>SUM(R159:R178)</f>
        <v>0</v>
      </c>
      <c r="S158" s="201"/>
      <c r="T158" s="203">
        <f>SUM(T159:T178)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204" t="s">
        <v>82</v>
      </c>
      <c r="AT158" s="205" t="s">
        <v>73</v>
      </c>
      <c r="AU158" s="205" t="s">
        <v>82</v>
      </c>
      <c r="AY158" s="204" t="s">
        <v>123</v>
      </c>
      <c r="BK158" s="206">
        <f>SUM(BK159:BK178)</f>
        <v>0</v>
      </c>
    </row>
    <row r="159" s="2" customFormat="1" ht="21.75" customHeight="1">
      <c r="A159" s="35"/>
      <c r="B159" s="36"/>
      <c r="C159" s="207" t="s">
        <v>184</v>
      </c>
      <c r="D159" s="207" t="s">
        <v>124</v>
      </c>
      <c r="E159" s="208" t="s">
        <v>700</v>
      </c>
      <c r="F159" s="209" t="s">
        <v>701</v>
      </c>
      <c r="G159" s="210" t="s">
        <v>127</v>
      </c>
      <c r="H159" s="211">
        <v>1</v>
      </c>
      <c r="I159" s="212"/>
      <c r="J159" s="213">
        <f>ROUND(I159*H159,2)</f>
        <v>0</v>
      </c>
      <c r="K159" s="209" t="s">
        <v>1</v>
      </c>
      <c r="L159" s="41"/>
      <c r="M159" s="214" t="s">
        <v>1</v>
      </c>
      <c r="N159" s="215" t="s">
        <v>39</v>
      </c>
      <c r="O159" s="88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8" t="s">
        <v>128</v>
      </c>
      <c r="AT159" s="218" t="s">
        <v>124</v>
      </c>
      <c r="AU159" s="218" t="s">
        <v>84</v>
      </c>
      <c r="AY159" s="14" t="s">
        <v>123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4" t="s">
        <v>82</v>
      </c>
      <c r="BK159" s="219">
        <f>ROUND(I159*H159,2)</f>
        <v>0</v>
      </c>
      <c r="BL159" s="14" t="s">
        <v>128</v>
      </c>
      <c r="BM159" s="218" t="s">
        <v>187</v>
      </c>
    </row>
    <row r="160" s="2" customFormat="1">
      <c r="A160" s="35"/>
      <c r="B160" s="36"/>
      <c r="C160" s="37"/>
      <c r="D160" s="220" t="s">
        <v>129</v>
      </c>
      <c r="E160" s="37"/>
      <c r="F160" s="221" t="s">
        <v>701</v>
      </c>
      <c r="G160" s="37"/>
      <c r="H160" s="37"/>
      <c r="I160" s="222"/>
      <c r="J160" s="37"/>
      <c r="K160" s="37"/>
      <c r="L160" s="41"/>
      <c r="M160" s="223"/>
      <c r="N160" s="22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129</v>
      </c>
      <c r="AU160" s="14" t="s">
        <v>84</v>
      </c>
    </row>
    <row r="161" s="2" customFormat="1" ht="24.15" customHeight="1">
      <c r="A161" s="35"/>
      <c r="B161" s="36"/>
      <c r="C161" s="207" t="s">
        <v>155</v>
      </c>
      <c r="D161" s="207" t="s">
        <v>124</v>
      </c>
      <c r="E161" s="208" t="s">
        <v>702</v>
      </c>
      <c r="F161" s="209" t="s">
        <v>703</v>
      </c>
      <c r="G161" s="210" t="s">
        <v>127</v>
      </c>
      <c r="H161" s="211">
        <v>1</v>
      </c>
      <c r="I161" s="212"/>
      <c r="J161" s="213">
        <f>ROUND(I161*H161,2)</f>
        <v>0</v>
      </c>
      <c r="K161" s="209" t="s">
        <v>1</v>
      </c>
      <c r="L161" s="41"/>
      <c r="M161" s="214" t="s">
        <v>1</v>
      </c>
      <c r="N161" s="215" t="s">
        <v>39</v>
      </c>
      <c r="O161" s="88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8" t="s">
        <v>128</v>
      </c>
      <c r="AT161" s="218" t="s">
        <v>124</v>
      </c>
      <c r="AU161" s="218" t="s">
        <v>84</v>
      </c>
      <c r="AY161" s="14" t="s">
        <v>123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4" t="s">
        <v>82</v>
      </c>
      <c r="BK161" s="219">
        <f>ROUND(I161*H161,2)</f>
        <v>0</v>
      </c>
      <c r="BL161" s="14" t="s">
        <v>128</v>
      </c>
      <c r="BM161" s="218" t="s">
        <v>190</v>
      </c>
    </row>
    <row r="162" s="2" customFormat="1">
      <c r="A162" s="35"/>
      <c r="B162" s="36"/>
      <c r="C162" s="37"/>
      <c r="D162" s="220" t="s">
        <v>129</v>
      </c>
      <c r="E162" s="37"/>
      <c r="F162" s="221" t="s">
        <v>703</v>
      </c>
      <c r="G162" s="37"/>
      <c r="H162" s="37"/>
      <c r="I162" s="222"/>
      <c r="J162" s="37"/>
      <c r="K162" s="37"/>
      <c r="L162" s="41"/>
      <c r="M162" s="223"/>
      <c r="N162" s="22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129</v>
      </c>
      <c r="AU162" s="14" t="s">
        <v>84</v>
      </c>
    </row>
    <row r="163" s="2" customFormat="1" ht="16.5" customHeight="1">
      <c r="A163" s="35"/>
      <c r="B163" s="36"/>
      <c r="C163" s="207" t="s">
        <v>193</v>
      </c>
      <c r="D163" s="207" t="s">
        <v>124</v>
      </c>
      <c r="E163" s="208" t="s">
        <v>704</v>
      </c>
      <c r="F163" s="209" t="s">
        <v>705</v>
      </c>
      <c r="G163" s="210" t="s">
        <v>127</v>
      </c>
      <c r="H163" s="211">
        <v>1</v>
      </c>
      <c r="I163" s="212"/>
      <c r="J163" s="213">
        <f>ROUND(I163*H163,2)</f>
        <v>0</v>
      </c>
      <c r="K163" s="209" t="s">
        <v>1</v>
      </c>
      <c r="L163" s="41"/>
      <c r="M163" s="214" t="s">
        <v>1</v>
      </c>
      <c r="N163" s="215" t="s">
        <v>39</v>
      </c>
      <c r="O163" s="88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8" t="s">
        <v>128</v>
      </c>
      <c r="AT163" s="218" t="s">
        <v>124</v>
      </c>
      <c r="AU163" s="218" t="s">
        <v>84</v>
      </c>
      <c r="AY163" s="14" t="s">
        <v>123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4" t="s">
        <v>82</v>
      </c>
      <c r="BK163" s="219">
        <f>ROUND(I163*H163,2)</f>
        <v>0</v>
      </c>
      <c r="BL163" s="14" t="s">
        <v>128</v>
      </c>
      <c r="BM163" s="218" t="s">
        <v>197</v>
      </c>
    </row>
    <row r="164" s="2" customFormat="1">
      <c r="A164" s="35"/>
      <c r="B164" s="36"/>
      <c r="C164" s="37"/>
      <c r="D164" s="220" t="s">
        <v>129</v>
      </c>
      <c r="E164" s="37"/>
      <c r="F164" s="221" t="s">
        <v>705</v>
      </c>
      <c r="G164" s="37"/>
      <c r="H164" s="37"/>
      <c r="I164" s="222"/>
      <c r="J164" s="37"/>
      <c r="K164" s="37"/>
      <c r="L164" s="41"/>
      <c r="M164" s="223"/>
      <c r="N164" s="22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129</v>
      </c>
      <c r="AU164" s="14" t="s">
        <v>84</v>
      </c>
    </row>
    <row r="165" s="2" customFormat="1" ht="21.75" customHeight="1">
      <c r="A165" s="35"/>
      <c r="B165" s="36"/>
      <c r="C165" s="207" t="s">
        <v>159</v>
      </c>
      <c r="D165" s="207" t="s">
        <v>124</v>
      </c>
      <c r="E165" s="208" t="s">
        <v>706</v>
      </c>
      <c r="F165" s="209" t="s">
        <v>707</v>
      </c>
      <c r="G165" s="210" t="s">
        <v>127</v>
      </c>
      <c r="H165" s="211">
        <v>1</v>
      </c>
      <c r="I165" s="212"/>
      <c r="J165" s="213">
        <f>ROUND(I165*H165,2)</f>
        <v>0</v>
      </c>
      <c r="K165" s="209" t="s">
        <v>1</v>
      </c>
      <c r="L165" s="41"/>
      <c r="M165" s="214" t="s">
        <v>1</v>
      </c>
      <c r="N165" s="215" t="s">
        <v>39</v>
      </c>
      <c r="O165" s="88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8" t="s">
        <v>128</v>
      </c>
      <c r="AT165" s="218" t="s">
        <v>124</v>
      </c>
      <c r="AU165" s="218" t="s">
        <v>84</v>
      </c>
      <c r="AY165" s="14" t="s">
        <v>123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4" t="s">
        <v>82</v>
      </c>
      <c r="BK165" s="219">
        <f>ROUND(I165*H165,2)</f>
        <v>0</v>
      </c>
      <c r="BL165" s="14" t="s">
        <v>128</v>
      </c>
      <c r="BM165" s="218" t="s">
        <v>202</v>
      </c>
    </row>
    <row r="166" s="2" customFormat="1">
      <c r="A166" s="35"/>
      <c r="B166" s="36"/>
      <c r="C166" s="37"/>
      <c r="D166" s="220" t="s">
        <v>129</v>
      </c>
      <c r="E166" s="37"/>
      <c r="F166" s="221" t="s">
        <v>707</v>
      </c>
      <c r="G166" s="37"/>
      <c r="H166" s="37"/>
      <c r="I166" s="222"/>
      <c r="J166" s="37"/>
      <c r="K166" s="37"/>
      <c r="L166" s="41"/>
      <c r="M166" s="223"/>
      <c r="N166" s="22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129</v>
      </c>
      <c r="AU166" s="14" t="s">
        <v>84</v>
      </c>
    </row>
    <row r="167" s="2" customFormat="1" ht="16.5" customHeight="1">
      <c r="A167" s="35"/>
      <c r="B167" s="36"/>
      <c r="C167" s="207" t="s">
        <v>7</v>
      </c>
      <c r="D167" s="207" t="s">
        <v>124</v>
      </c>
      <c r="E167" s="208" t="s">
        <v>708</v>
      </c>
      <c r="F167" s="209" t="s">
        <v>709</v>
      </c>
      <c r="G167" s="210" t="s">
        <v>127</v>
      </c>
      <c r="H167" s="211">
        <v>2</v>
      </c>
      <c r="I167" s="212"/>
      <c r="J167" s="213">
        <f>ROUND(I167*H167,2)</f>
        <v>0</v>
      </c>
      <c r="K167" s="209" t="s">
        <v>1</v>
      </c>
      <c r="L167" s="41"/>
      <c r="M167" s="214" t="s">
        <v>1</v>
      </c>
      <c r="N167" s="215" t="s">
        <v>39</v>
      </c>
      <c r="O167" s="88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8" t="s">
        <v>128</v>
      </c>
      <c r="AT167" s="218" t="s">
        <v>124</v>
      </c>
      <c r="AU167" s="218" t="s">
        <v>84</v>
      </c>
      <c r="AY167" s="14" t="s">
        <v>123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4" t="s">
        <v>82</v>
      </c>
      <c r="BK167" s="219">
        <f>ROUND(I167*H167,2)</f>
        <v>0</v>
      </c>
      <c r="BL167" s="14" t="s">
        <v>128</v>
      </c>
      <c r="BM167" s="218" t="s">
        <v>207</v>
      </c>
    </row>
    <row r="168" s="2" customFormat="1">
      <c r="A168" s="35"/>
      <c r="B168" s="36"/>
      <c r="C168" s="37"/>
      <c r="D168" s="220" t="s">
        <v>129</v>
      </c>
      <c r="E168" s="37"/>
      <c r="F168" s="221" t="s">
        <v>709</v>
      </c>
      <c r="G168" s="37"/>
      <c r="H168" s="37"/>
      <c r="I168" s="222"/>
      <c r="J168" s="37"/>
      <c r="K168" s="37"/>
      <c r="L168" s="41"/>
      <c r="M168" s="223"/>
      <c r="N168" s="22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129</v>
      </c>
      <c r="AU168" s="14" t="s">
        <v>84</v>
      </c>
    </row>
    <row r="169" s="2" customFormat="1" ht="16.5" customHeight="1">
      <c r="A169" s="35"/>
      <c r="B169" s="36"/>
      <c r="C169" s="207" t="s">
        <v>163</v>
      </c>
      <c r="D169" s="207" t="s">
        <v>124</v>
      </c>
      <c r="E169" s="208" t="s">
        <v>710</v>
      </c>
      <c r="F169" s="209" t="s">
        <v>711</v>
      </c>
      <c r="G169" s="210" t="s">
        <v>127</v>
      </c>
      <c r="H169" s="211">
        <v>1</v>
      </c>
      <c r="I169" s="212"/>
      <c r="J169" s="213">
        <f>ROUND(I169*H169,2)</f>
        <v>0</v>
      </c>
      <c r="K169" s="209" t="s">
        <v>1</v>
      </c>
      <c r="L169" s="41"/>
      <c r="M169" s="214" t="s">
        <v>1</v>
      </c>
      <c r="N169" s="215" t="s">
        <v>39</v>
      </c>
      <c r="O169" s="88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8" t="s">
        <v>128</v>
      </c>
      <c r="AT169" s="218" t="s">
        <v>124</v>
      </c>
      <c r="AU169" s="218" t="s">
        <v>84</v>
      </c>
      <c r="AY169" s="14" t="s">
        <v>123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4" t="s">
        <v>82</v>
      </c>
      <c r="BK169" s="219">
        <f>ROUND(I169*H169,2)</f>
        <v>0</v>
      </c>
      <c r="BL169" s="14" t="s">
        <v>128</v>
      </c>
      <c r="BM169" s="218" t="s">
        <v>262</v>
      </c>
    </row>
    <row r="170" s="2" customFormat="1">
      <c r="A170" s="35"/>
      <c r="B170" s="36"/>
      <c r="C170" s="37"/>
      <c r="D170" s="220" t="s">
        <v>129</v>
      </c>
      <c r="E170" s="37"/>
      <c r="F170" s="221" t="s">
        <v>711</v>
      </c>
      <c r="G170" s="37"/>
      <c r="H170" s="37"/>
      <c r="I170" s="222"/>
      <c r="J170" s="37"/>
      <c r="K170" s="37"/>
      <c r="L170" s="41"/>
      <c r="M170" s="223"/>
      <c r="N170" s="22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129</v>
      </c>
      <c r="AU170" s="14" t="s">
        <v>84</v>
      </c>
    </row>
    <row r="171" s="2" customFormat="1" ht="16.5" customHeight="1">
      <c r="A171" s="35"/>
      <c r="B171" s="36"/>
      <c r="C171" s="207" t="s">
        <v>263</v>
      </c>
      <c r="D171" s="207" t="s">
        <v>124</v>
      </c>
      <c r="E171" s="208" t="s">
        <v>672</v>
      </c>
      <c r="F171" s="209" t="s">
        <v>673</v>
      </c>
      <c r="G171" s="210" t="s">
        <v>127</v>
      </c>
      <c r="H171" s="211">
        <v>10</v>
      </c>
      <c r="I171" s="212"/>
      <c r="J171" s="213">
        <f>ROUND(I171*H171,2)</f>
        <v>0</v>
      </c>
      <c r="K171" s="209" t="s">
        <v>1</v>
      </c>
      <c r="L171" s="41"/>
      <c r="M171" s="214" t="s">
        <v>1</v>
      </c>
      <c r="N171" s="215" t="s">
        <v>39</v>
      </c>
      <c r="O171" s="88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8" t="s">
        <v>128</v>
      </c>
      <c r="AT171" s="218" t="s">
        <v>124</v>
      </c>
      <c r="AU171" s="218" t="s">
        <v>84</v>
      </c>
      <c r="AY171" s="14" t="s">
        <v>123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4" t="s">
        <v>82</v>
      </c>
      <c r="BK171" s="219">
        <f>ROUND(I171*H171,2)</f>
        <v>0</v>
      </c>
      <c r="BL171" s="14" t="s">
        <v>128</v>
      </c>
      <c r="BM171" s="218" t="s">
        <v>266</v>
      </c>
    </row>
    <row r="172" s="2" customFormat="1">
      <c r="A172" s="35"/>
      <c r="B172" s="36"/>
      <c r="C172" s="37"/>
      <c r="D172" s="220" t="s">
        <v>129</v>
      </c>
      <c r="E172" s="37"/>
      <c r="F172" s="221" t="s">
        <v>673</v>
      </c>
      <c r="G172" s="37"/>
      <c r="H172" s="37"/>
      <c r="I172" s="222"/>
      <c r="J172" s="37"/>
      <c r="K172" s="37"/>
      <c r="L172" s="41"/>
      <c r="M172" s="223"/>
      <c r="N172" s="22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129</v>
      </c>
      <c r="AU172" s="14" t="s">
        <v>84</v>
      </c>
    </row>
    <row r="173" s="2" customFormat="1" ht="21.75" customHeight="1">
      <c r="A173" s="35"/>
      <c r="B173" s="36"/>
      <c r="C173" s="207" t="s">
        <v>166</v>
      </c>
      <c r="D173" s="207" t="s">
        <v>124</v>
      </c>
      <c r="E173" s="208" t="s">
        <v>686</v>
      </c>
      <c r="F173" s="209" t="s">
        <v>687</v>
      </c>
      <c r="G173" s="210" t="s">
        <v>127</v>
      </c>
      <c r="H173" s="211">
        <v>1</v>
      </c>
      <c r="I173" s="212"/>
      <c r="J173" s="213">
        <f>ROUND(I173*H173,2)</f>
        <v>0</v>
      </c>
      <c r="K173" s="209" t="s">
        <v>1</v>
      </c>
      <c r="L173" s="41"/>
      <c r="M173" s="214" t="s">
        <v>1</v>
      </c>
      <c r="N173" s="215" t="s">
        <v>39</v>
      </c>
      <c r="O173" s="88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8" t="s">
        <v>128</v>
      </c>
      <c r="AT173" s="218" t="s">
        <v>124</v>
      </c>
      <c r="AU173" s="218" t="s">
        <v>84</v>
      </c>
      <c r="AY173" s="14" t="s">
        <v>123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4" t="s">
        <v>82</v>
      </c>
      <c r="BK173" s="219">
        <f>ROUND(I173*H173,2)</f>
        <v>0</v>
      </c>
      <c r="BL173" s="14" t="s">
        <v>128</v>
      </c>
      <c r="BM173" s="218" t="s">
        <v>269</v>
      </c>
    </row>
    <row r="174" s="2" customFormat="1">
      <c r="A174" s="35"/>
      <c r="B174" s="36"/>
      <c r="C174" s="37"/>
      <c r="D174" s="220" t="s">
        <v>129</v>
      </c>
      <c r="E174" s="37"/>
      <c r="F174" s="221" t="s">
        <v>687</v>
      </c>
      <c r="G174" s="37"/>
      <c r="H174" s="37"/>
      <c r="I174" s="222"/>
      <c r="J174" s="37"/>
      <c r="K174" s="37"/>
      <c r="L174" s="41"/>
      <c r="M174" s="223"/>
      <c r="N174" s="22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129</v>
      </c>
      <c r="AU174" s="14" t="s">
        <v>84</v>
      </c>
    </row>
    <row r="175" s="2" customFormat="1" ht="16.5" customHeight="1">
      <c r="A175" s="35"/>
      <c r="B175" s="36"/>
      <c r="C175" s="207" t="s">
        <v>270</v>
      </c>
      <c r="D175" s="207" t="s">
        <v>124</v>
      </c>
      <c r="E175" s="208" t="s">
        <v>695</v>
      </c>
      <c r="F175" s="209" t="s">
        <v>696</v>
      </c>
      <c r="G175" s="210" t="s">
        <v>196</v>
      </c>
      <c r="H175" s="211">
        <v>1</v>
      </c>
      <c r="I175" s="212"/>
      <c r="J175" s="213">
        <f>ROUND(I175*H175,2)</f>
        <v>0</v>
      </c>
      <c r="K175" s="209" t="s">
        <v>1</v>
      </c>
      <c r="L175" s="41"/>
      <c r="M175" s="214" t="s">
        <v>1</v>
      </c>
      <c r="N175" s="215" t="s">
        <v>39</v>
      </c>
      <c r="O175" s="88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8" t="s">
        <v>128</v>
      </c>
      <c r="AT175" s="218" t="s">
        <v>124</v>
      </c>
      <c r="AU175" s="218" t="s">
        <v>84</v>
      </c>
      <c r="AY175" s="14" t="s">
        <v>123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4" t="s">
        <v>82</v>
      </c>
      <c r="BK175" s="219">
        <f>ROUND(I175*H175,2)</f>
        <v>0</v>
      </c>
      <c r="BL175" s="14" t="s">
        <v>128</v>
      </c>
      <c r="BM175" s="218" t="s">
        <v>273</v>
      </c>
    </row>
    <row r="176" s="2" customFormat="1">
      <c r="A176" s="35"/>
      <c r="B176" s="36"/>
      <c r="C176" s="37"/>
      <c r="D176" s="220" t="s">
        <v>129</v>
      </c>
      <c r="E176" s="37"/>
      <c r="F176" s="221" t="s">
        <v>696</v>
      </c>
      <c r="G176" s="37"/>
      <c r="H176" s="37"/>
      <c r="I176" s="222"/>
      <c r="J176" s="37"/>
      <c r="K176" s="37"/>
      <c r="L176" s="41"/>
      <c r="M176" s="223"/>
      <c r="N176" s="224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129</v>
      </c>
      <c r="AU176" s="14" t="s">
        <v>84</v>
      </c>
    </row>
    <row r="177" s="2" customFormat="1" ht="16.5" customHeight="1">
      <c r="A177" s="35"/>
      <c r="B177" s="36"/>
      <c r="C177" s="207" t="s">
        <v>170</v>
      </c>
      <c r="D177" s="207" t="s">
        <v>124</v>
      </c>
      <c r="E177" s="208" t="s">
        <v>712</v>
      </c>
      <c r="F177" s="209" t="s">
        <v>698</v>
      </c>
      <c r="G177" s="210" t="s">
        <v>196</v>
      </c>
      <c r="H177" s="211">
        <v>1</v>
      </c>
      <c r="I177" s="212"/>
      <c r="J177" s="213">
        <f>ROUND(I177*H177,2)</f>
        <v>0</v>
      </c>
      <c r="K177" s="209" t="s">
        <v>1</v>
      </c>
      <c r="L177" s="41"/>
      <c r="M177" s="214" t="s">
        <v>1</v>
      </c>
      <c r="N177" s="215" t="s">
        <v>39</v>
      </c>
      <c r="O177" s="88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8" t="s">
        <v>128</v>
      </c>
      <c r="AT177" s="218" t="s">
        <v>124</v>
      </c>
      <c r="AU177" s="218" t="s">
        <v>84</v>
      </c>
      <c r="AY177" s="14" t="s">
        <v>123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4" t="s">
        <v>82</v>
      </c>
      <c r="BK177" s="219">
        <f>ROUND(I177*H177,2)</f>
        <v>0</v>
      </c>
      <c r="BL177" s="14" t="s">
        <v>128</v>
      </c>
      <c r="BM177" s="218" t="s">
        <v>276</v>
      </c>
    </row>
    <row r="178" s="2" customFormat="1">
      <c r="A178" s="35"/>
      <c r="B178" s="36"/>
      <c r="C178" s="37"/>
      <c r="D178" s="220" t="s">
        <v>129</v>
      </c>
      <c r="E178" s="37"/>
      <c r="F178" s="221" t="s">
        <v>698</v>
      </c>
      <c r="G178" s="37"/>
      <c r="H178" s="37"/>
      <c r="I178" s="222"/>
      <c r="J178" s="37"/>
      <c r="K178" s="37"/>
      <c r="L178" s="41"/>
      <c r="M178" s="223"/>
      <c r="N178" s="22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129</v>
      </c>
      <c r="AU178" s="14" t="s">
        <v>84</v>
      </c>
    </row>
    <row r="179" s="11" customFormat="1" ht="22.8" customHeight="1">
      <c r="A179" s="11"/>
      <c r="B179" s="193"/>
      <c r="C179" s="194"/>
      <c r="D179" s="195" t="s">
        <v>73</v>
      </c>
      <c r="E179" s="236" t="s">
        <v>191</v>
      </c>
      <c r="F179" s="236" t="s">
        <v>713</v>
      </c>
      <c r="G179" s="194"/>
      <c r="H179" s="194"/>
      <c r="I179" s="197"/>
      <c r="J179" s="237">
        <f>BK179</f>
        <v>0</v>
      </c>
      <c r="K179" s="194"/>
      <c r="L179" s="199"/>
      <c r="M179" s="200"/>
      <c r="N179" s="201"/>
      <c r="O179" s="201"/>
      <c r="P179" s="202">
        <f>SUM(P180:P227)</f>
        <v>0</v>
      </c>
      <c r="Q179" s="201"/>
      <c r="R179" s="202">
        <f>SUM(R180:R227)</f>
        <v>0</v>
      </c>
      <c r="S179" s="201"/>
      <c r="T179" s="203">
        <f>SUM(T180:T227)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204" t="s">
        <v>82</v>
      </c>
      <c r="AT179" s="205" t="s">
        <v>73</v>
      </c>
      <c r="AU179" s="205" t="s">
        <v>82</v>
      </c>
      <c r="AY179" s="204" t="s">
        <v>123</v>
      </c>
      <c r="BK179" s="206">
        <f>SUM(BK180:BK227)</f>
        <v>0</v>
      </c>
    </row>
    <row r="180" s="2" customFormat="1" ht="16.5" customHeight="1">
      <c r="A180" s="35"/>
      <c r="B180" s="36"/>
      <c r="C180" s="207" t="s">
        <v>277</v>
      </c>
      <c r="D180" s="207" t="s">
        <v>124</v>
      </c>
      <c r="E180" s="208" t="s">
        <v>714</v>
      </c>
      <c r="F180" s="209" t="s">
        <v>715</v>
      </c>
      <c r="G180" s="210" t="s">
        <v>127</v>
      </c>
      <c r="H180" s="211">
        <v>2</v>
      </c>
      <c r="I180" s="212"/>
      <c r="J180" s="213">
        <f>ROUND(I180*H180,2)</f>
        <v>0</v>
      </c>
      <c r="K180" s="209" t="s">
        <v>1</v>
      </c>
      <c r="L180" s="41"/>
      <c r="M180" s="214" t="s">
        <v>1</v>
      </c>
      <c r="N180" s="215" t="s">
        <v>39</v>
      </c>
      <c r="O180" s="88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8" t="s">
        <v>128</v>
      </c>
      <c r="AT180" s="218" t="s">
        <v>124</v>
      </c>
      <c r="AU180" s="218" t="s">
        <v>84</v>
      </c>
      <c r="AY180" s="14" t="s">
        <v>123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4" t="s">
        <v>82</v>
      </c>
      <c r="BK180" s="219">
        <f>ROUND(I180*H180,2)</f>
        <v>0</v>
      </c>
      <c r="BL180" s="14" t="s">
        <v>128</v>
      </c>
      <c r="BM180" s="218" t="s">
        <v>280</v>
      </c>
    </row>
    <row r="181" s="2" customFormat="1">
      <c r="A181" s="35"/>
      <c r="B181" s="36"/>
      <c r="C181" s="37"/>
      <c r="D181" s="220" t="s">
        <v>129</v>
      </c>
      <c r="E181" s="37"/>
      <c r="F181" s="221" t="s">
        <v>715</v>
      </c>
      <c r="G181" s="37"/>
      <c r="H181" s="37"/>
      <c r="I181" s="222"/>
      <c r="J181" s="37"/>
      <c r="K181" s="37"/>
      <c r="L181" s="41"/>
      <c r="M181" s="223"/>
      <c r="N181" s="224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129</v>
      </c>
      <c r="AU181" s="14" t="s">
        <v>84</v>
      </c>
    </row>
    <row r="182" s="2" customFormat="1" ht="16.5" customHeight="1">
      <c r="A182" s="35"/>
      <c r="B182" s="36"/>
      <c r="C182" s="207" t="s">
        <v>173</v>
      </c>
      <c r="D182" s="207" t="s">
        <v>124</v>
      </c>
      <c r="E182" s="208" t="s">
        <v>716</v>
      </c>
      <c r="F182" s="209" t="s">
        <v>717</v>
      </c>
      <c r="G182" s="210" t="s">
        <v>127</v>
      </c>
      <c r="H182" s="211">
        <v>1</v>
      </c>
      <c r="I182" s="212"/>
      <c r="J182" s="213">
        <f>ROUND(I182*H182,2)</f>
        <v>0</v>
      </c>
      <c r="K182" s="209" t="s">
        <v>1</v>
      </c>
      <c r="L182" s="41"/>
      <c r="M182" s="214" t="s">
        <v>1</v>
      </c>
      <c r="N182" s="215" t="s">
        <v>39</v>
      </c>
      <c r="O182" s="88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8" t="s">
        <v>128</v>
      </c>
      <c r="AT182" s="218" t="s">
        <v>124</v>
      </c>
      <c r="AU182" s="218" t="s">
        <v>84</v>
      </c>
      <c r="AY182" s="14" t="s">
        <v>123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4" t="s">
        <v>82</v>
      </c>
      <c r="BK182" s="219">
        <f>ROUND(I182*H182,2)</f>
        <v>0</v>
      </c>
      <c r="BL182" s="14" t="s">
        <v>128</v>
      </c>
      <c r="BM182" s="218" t="s">
        <v>283</v>
      </c>
    </row>
    <row r="183" s="2" customFormat="1">
      <c r="A183" s="35"/>
      <c r="B183" s="36"/>
      <c r="C183" s="37"/>
      <c r="D183" s="220" t="s">
        <v>129</v>
      </c>
      <c r="E183" s="37"/>
      <c r="F183" s="221" t="s">
        <v>717</v>
      </c>
      <c r="G183" s="37"/>
      <c r="H183" s="37"/>
      <c r="I183" s="222"/>
      <c r="J183" s="37"/>
      <c r="K183" s="37"/>
      <c r="L183" s="41"/>
      <c r="M183" s="223"/>
      <c r="N183" s="224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129</v>
      </c>
      <c r="AU183" s="14" t="s">
        <v>84</v>
      </c>
    </row>
    <row r="184" s="2" customFormat="1" ht="16.5" customHeight="1">
      <c r="A184" s="35"/>
      <c r="B184" s="36"/>
      <c r="C184" s="207" t="s">
        <v>284</v>
      </c>
      <c r="D184" s="207" t="s">
        <v>124</v>
      </c>
      <c r="E184" s="208" t="s">
        <v>718</v>
      </c>
      <c r="F184" s="209" t="s">
        <v>719</v>
      </c>
      <c r="G184" s="210" t="s">
        <v>127</v>
      </c>
      <c r="H184" s="211">
        <v>1</v>
      </c>
      <c r="I184" s="212"/>
      <c r="J184" s="213">
        <f>ROUND(I184*H184,2)</f>
        <v>0</v>
      </c>
      <c r="K184" s="209" t="s">
        <v>1</v>
      </c>
      <c r="L184" s="41"/>
      <c r="M184" s="214" t="s">
        <v>1</v>
      </c>
      <c r="N184" s="215" t="s">
        <v>39</v>
      </c>
      <c r="O184" s="88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8" t="s">
        <v>128</v>
      </c>
      <c r="AT184" s="218" t="s">
        <v>124</v>
      </c>
      <c r="AU184" s="218" t="s">
        <v>84</v>
      </c>
      <c r="AY184" s="14" t="s">
        <v>123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4" t="s">
        <v>82</v>
      </c>
      <c r="BK184" s="219">
        <f>ROUND(I184*H184,2)</f>
        <v>0</v>
      </c>
      <c r="BL184" s="14" t="s">
        <v>128</v>
      </c>
      <c r="BM184" s="218" t="s">
        <v>287</v>
      </c>
    </row>
    <row r="185" s="2" customFormat="1">
      <c r="A185" s="35"/>
      <c r="B185" s="36"/>
      <c r="C185" s="37"/>
      <c r="D185" s="220" t="s">
        <v>129</v>
      </c>
      <c r="E185" s="37"/>
      <c r="F185" s="221" t="s">
        <v>719</v>
      </c>
      <c r="G185" s="37"/>
      <c r="H185" s="37"/>
      <c r="I185" s="222"/>
      <c r="J185" s="37"/>
      <c r="K185" s="37"/>
      <c r="L185" s="41"/>
      <c r="M185" s="223"/>
      <c r="N185" s="224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129</v>
      </c>
      <c r="AU185" s="14" t="s">
        <v>84</v>
      </c>
    </row>
    <row r="186" s="2" customFormat="1" ht="16.5" customHeight="1">
      <c r="A186" s="35"/>
      <c r="B186" s="36"/>
      <c r="C186" s="207" t="s">
        <v>177</v>
      </c>
      <c r="D186" s="207" t="s">
        <v>124</v>
      </c>
      <c r="E186" s="208" t="s">
        <v>720</v>
      </c>
      <c r="F186" s="209" t="s">
        <v>721</v>
      </c>
      <c r="G186" s="210" t="s">
        <v>127</v>
      </c>
      <c r="H186" s="211">
        <v>2</v>
      </c>
      <c r="I186" s="212"/>
      <c r="J186" s="213">
        <f>ROUND(I186*H186,2)</f>
        <v>0</v>
      </c>
      <c r="K186" s="209" t="s">
        <v>1</v>
      </c>
      <c r="L186" s="41"/>
      <c r="M186" s="214" t="s">
        <v>1</v>
      </c>
      <c r="N186" s="215" t="s">
        <v>39</v>
      </c>
      <c r="O186" s="88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8" t="s">
        <v>128</v>
      </c>
      <c r="AT186" s="218" t="s">
        <v>124</v>
      </c>
      <c r="AU186" s="218" t="s">
        <v>84</v>
      </c>
      <c r="AY186" s="14" t="s">
        <v>123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4" t="s">
        <v>82</v>
      </c>
      <c r="BK186" s="219">
        <f>ROUND(I186*H186,2)</f>
        <v>0</v>
      </c>
      <c r="BL186" s="14" t="s">
        <v>128</v>
      </c>
      <c r="BM186" s="218" t="s">
        <v>290</v>
      </c>
    </row>
    <row r="187" s="2" customFormat="1">
      <c r="A187" s="35"/>
      <c r="B187" s="36"/>
      <c r="C187" s="37"/>
      <c r="D187" s="220" t="s">
        <v>129</v>
      </c>
      <c r="E187" s="37"/>
      <c r="F187" s="221" t="s">
        <v>721</v>
      </c>
      <c r="G187" s="37"/>
      <c r="H187" s="37"/>
      <c r="I187" s="222"/>
      <c r="J187" s="37"/>
      <c r="K187" s="37"/>
      <c r="L187" s="41"/>
      <c r="M187" s="223"/>
      <c r="N187" s="224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129</v>
      </c>
      <c r="AU187" s="14" t="s">
        <v>84</v>
      </c>
    </row>
    <row r="188" s="2" customFormat="1" ht="24.15" customHeight="1">
      <c r="A188" s="35"/>
      <c r="B188" s="36"/>
      <c r="C188" s="207" t="s">
        <v>291</v>
      </c>
      <c r="D188" s="207" t="s">
        <v>124</v>
      </c>
      <c r="E188" s="208" t="s">
        <v>722</v>
      </c>
      <c r="F188" s="209" t="s">
        <v>723</v>
      </c>
      <c r="G188" s="210" t="s">
        <v>127</v>
      </c>
      <c r="H188" s="211">
        <v>2</v>
      </c>
      <c r="I188" s="212"/>
      <c r="J188" s="213">
        <f>ROUND(I188*H188,2)</f>
        <v>0</v>
      </c>
      <c r="K188" s="209" t="s">
        <v>1</v>
      </c>
      <c r="L188" s="41"/>
      <c r="M188" s="214" t="s">
        <v>1</v>
      </c>
      <c r="N188" s="215" t="s">
        <v>39</v>
      </c>
      <c r="O188" s="88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8" t="s">
        <v>128</v>
      </c>
      <c r="AT188" s="218" t="s">
        <v>124</v>
      </c>
      <c r="AU188" s="218" t="s">
        <v>84</v>
      </c>
      <c r="AY188" s="14" t="s">
        <v>123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4" t="s">
        <v>82</v>
      </c>
      <c r="BK188" s="219">
        <f>ROUND(I188*H188,2)</f>
        <v>0</v>
      </c>
      <c r="BL188" s="14" t="s">
        <v>128</v>
      </c>
      <c r="BM188" s="218" t="s">
        <v>293</v>
      </c>
    </row>
    <row r="189" s="2" customFormat="1">
      <c r="A189" s="35"/>
      <c r="B189" s="36"/>
      <c r="C189" s="37"/>
      <c r="D189" s="220" t="s">
        <v>129</v>
      </c>
      <c r="E189" s="37"/>
      <c r="F189" s="221" t="s">
        <v>723</v>
      </c>
      <c r="G189" s="37"/>
      <c r="H189" s="37"/>
      <c r="I189" s="222"/>
      <c r="J189" s="37"/>
      <c r="K189" s="37"/>
      <c r="L189" s="41"/>
      <c r="M189" s="223"/>
      <c r="N189" s="224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129</v>
      </c>
      <c r="AU189" s="14" t="s">
        <v>84</v>
      </c>
    </row>
    <row r="190" s="2" customFormat="1" ht="24.15" customHeight="1">
      <c r="A190" s="35"/>
      <c r="B190" s="36"/>
      <c r="C190" s="207" t="s">
        <v>183</v>
      </c>
      <c r="D190" s="207" t="s">
        <v>124</v>
      </c>
      <c r="E190" s="208" t="s">
        <v>724</v>
      </c>
      <c r="F190" s="209" t="s">
        <v>725</v>
      </c>
      <c r="G190" s="210" t="s">
        <v>127</v>
      </c>
      <c r="H190" s="211">
        <v>4</v>
      </c>
      <c r="I190" s="212"/>
      <c r="J190" s="213">
        <f>ROUND(I190*H190,2)</f>
        <v>0</v>
      </c>
      <c r="K190" s="209" t="s">
        <v>1</v>
      </c>
      <c r="L190" s="41"/>
      <c r="M190" s="214" t="s">
        <v>1</v>
      </c>
      <c r="N190" s="215" t="s">
        <v>39</v>
      </c>
      <c r="O190" s="88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8" t="s">
        <v>128</v>
      </c>
      <c r="AT190" s="218" t="s">
        <v>124</v>
      </c>
      <c r="AU190" s="218" t="s">
        <v>84</v>
      </c>
      <c r="AY190" s="14" t="s">
        <v>123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4" t="s">
        <v>82</v>
      </c>
      <c r="BK190" s="219">
        <f>ROUND(I190*H190,2)</f>
        <v>0</v>
      </c>
      <c r="BL190" s="14" t="s">
        <v>128</v>
      </c>
      <c r="BM190" s="218" t="s">
        <v>295</v>
      </c>
    </row>
    <row r="191" s="2" customFormat="1">
      <c r="A191" s="35"/>
      <c r="B191" s="36"/>
      <c r="C191" s="37"/>
      <c r="D191" s="220" t="s">
        <v>129</v>
      </c>
      <c r="E191" s="37"/>
      <c r="F191" s="221" t="s">
        <v>725</v>
      </c>
      <c r="G191" s="37"/>
      <c r="H191" s="37"/>
      <c r="I191" s="222"/>
      <c r="J191" s="37"/>
      <c r="K191" s="37"/>
      <c r="L191" s="41"/>
      <c r="M191" s="223"/>
      <c r="N191" s="224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129</v>
      </c>
      <c r="AU191" s="14" t="s">
        <v>84</v>
      </c>
    </row>
    <row r="192" s="2" customFormat="1" ht="24.15" customHeight="1">
      <c r="A192" s="35"/>
      <c r="B192" s="36"/>
      <c r="C192" s="207" t="s">
        <v>296</v>
      </c>
      <c r="D192" s="207" t="s">
        <v>124</v>
      </c>
      <c r="E192" s="208" t="s">
        <v>726</v>
      </c>
      <c r="F192" s="209" t="s">
        <v>727</v>
      </c>
      <c r="G192" s="210" t="s">
        <v>127</v>
      </c>
      <c r="H192" s="211">
        <v>2</v>
      </c>
      <c r="I192" s="212"/>
      <c r="J192" s="213">
        <f>ROUND(I192*H192,2)</f>
        <v>0</v>
      </c>
      <c r="K192" s="209" t="s">
        <v>1</v>
      </c>
      <c r="L192" s="41"/>
      <c r="M192" s="214" t="s">
        <v>1</v>
      </c>
      <c r="N192" s="215" t="s">
        <v>39</v>
      </c>
      <c r="O192" s="88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8" t="s">
        <v>128</v>
      </c>
      <c r="AT192" s="218" t="s">
        <v>124</v>
      </c>
      <c r="AU192" s="218" t="s">
        <v>84</v>
      </c>
      <c r="AY192" s="14" t="s">
        <v>123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4" t="s">
        <v>82</v>
      </c>
      <c r="BK192" s="219">
        <f>ROUND(I192*H192,2)</f>
        <v>0</v>
      </c>
      <c r="BL192" s="14" t="s">
        <v>128</v>
      </c>
      <c r="BM192" s="218" t="s">
        <v>298</v>
      </c>
    </row>
    <row r="193" s="2" customFormat="1">
      <c r="A193" s="35"/>
      <c r="B193" s="36"/>
      <c r="C193" s="37"/>
      <c r="D193" s="220" t="s">
        <v>129</v>
      </c>
      <c r="E193" s="37"/>
      <c r="F193" s="221" t="s">
        <v>727</v>
      </c>
      <c r="G193" s="37"/>
      <c r="H193" s="37"/>
      <c r="I193" s="222"/>
      <c r="J193" s="37"/>
      <c r="K193" s="37"/>
      <c r="L193" s="41"/>
      <c r="M193" s="223"/>
      <c r="N193" s="224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129</v>
      </c>
      <c r="AU193" s="14" t="s">
        <v>84</v>
      </c>
    </row>
    <row r="194" s="2" customFormat="1" ht="24.15" customHeight="1">
      <c r="A194" s="35"/>
      <c r="B194" s="36"/>
      <c r="C194" s="207" t="s">
        <v>187</v>
      </c>
      <c r="D194" s="207" t="s">
        <v>124</v>
      </c>
      <c r="E194" s="208" t="s">
        <v>728</v>
      </c>
      <c r="F194" s="209" t="s">
        <v>729</v>
      </c>
      <c r="G194" s="210" t="s">
        <v>127</v>
      </c>
      <c r="H194" s="211">
        <v>2</v>
      </c>
      <c r="I194" s="212"/>
      <c r="J194" s="213">
        <f>ROUND(I194*H194,2)</f>
        <v>0</v>
      </c>
      <c r="K194" s="209" t="s">
        <v>1</v>
      </c>
      <c r="L194" s="41"/>
      <c r="M194" s="214" t="s">
        <v>1</v>
      </c>
      <c r="N194" s="215" t="s">
        <v>39</v>
      </c>
      <c r="O194" s="88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8" t="s">
        <v>128</v>
      </c>
      <c r="AT194" s="218" t="s">
        <v>124</v>
      </c>
      <c r="AU194" s="218" t="s">
        <v>84</v>
      </c>
      <c r="AY194" s="14" t="s">
        <v>123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4" t="s">
        <v>82</v>
      </c>
      <c r="BK194" s="219">
        <f>ROUND(I194*H194,2)</f>
        <v>0</v>
      </c>
      <c r="BL194" s="14" t="s">
        <v>128</v>
      </c>
      <c r="BM194" s="218" t="s">
        <v>300</v>
      </c>
    </row>
    <row r="195" s="2" customFormat="1">
      <c r="A195" s="35"/>
      <c r="B195" s="36"/>
      <c r="C195" s="37"/>
      <c r="D195" s="220" t="s">
        <v>129</v>
      </c>
      <c r="E195" s="37"/>
      <c r="F195" s="221" t="s">
        <v>729</v>
      </c>
      <c r="G195" s="37"/>
      <c r="H195" s="37"/>
      <c r="I195" s="222"/>
      <c r="J195" s="37"/>
      <c r="K195" s="37"/>
      <c r="L195" s="41"/>
      <c r="M195" s="223"/>
      <c r="N195" s="224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129</v>
      </c>
      <c r="AU195" s="14" t="s">
        <v>84</v>
      </c>
    </row>
    <row r="196" s="2" customFormat="1" ht="24.15" customHeight="1">
      <c r="A196" s="35"/>
      <c r="B196" s="36"/>
      <c r="C196" s="207" t="s">
        <v>301</v>
      </c>
      <c r="D196" s="207" t="s">
        <v>124</v>
      </c>
      <c r="E196" s="208" t="s">
        <v>730</v>
      </c>
      <c r="F196" s="209" t="s">
        <v>731</v>
      </c>
      <c r="G196" s="210" t="s">
        <v>127</v>
      </c>
      <c r="H196" s="211">
        <v>1</v>
      </c>
      <c r="I196" s="212"/>
      <c r="J196" s="213">
        <f>ROUND(I196*H196,2)</f>
        <v>0</v>
      </c>
      <c r="K196" s="209" t="s">
        <v>1</v>
      </c>
      <c r="L196" s="41"/>
      <c r="M196" s="214" t="s">
        <v>1</v>
      </c>
      <c r="N196" s="215" t="s">
        <v>39</v>
      </c>
      <c r="O196" s="88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8" t="s">
        <v>128</v>
      </c>
      <c r="AT196" s="218" t="s">
        <v>124</v>
      </c>
      <c r="AU196" s="218" t="s">
        <v>84</v>
      </c>
      <c r="AY196" s="14" t="s">
        <v>123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4" t="s">
        <v>82</v>
      </c>
      <c r="BK196" s="219">
        <f>ROUND(I196*H196,2)</f>
        <v>0</v>
      </c>
      <c r="BL196" s="14" t="s">
        <v>128</v>
      </c>
      <c r="BM196" s="218" t="s">
        <v>303</v>
      </c>
    </row>
    <row r="197" s="2" customFormat="1">
      <c r="A197" s="35"/>
      <c r="B197" s="36"/>
      <c r="C197" s="37"/>
      <c r="D197" s="220" t="s">
        <v>129</v>
      </c>
      <c r="E197" s="37"/>
      <c r="F197" s="221" t="s">
        <v>731</v>
      </c>
      <c r="G197" s="37"/>
      <c r="H197" s="37"/>
      <c r="I197" s="222"/>
      <c r="J197" s="37"/>
      <c r="K197" s="37"/>
      <c r="L197" s="41"/>
      <c r="M197" s="223"/>
      <c r="N197" s="224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129</v>
      </c>
      <c r="AU197" s="14" t="s">
        <v>84</v>
      </c>
    </row>
    <row r="198" s="2" customFormat="1" ht="16.5" customHeight="1">
      <c r="A198" s="35"/>
      <c r="B198" s="36"/>
      <c r="C198" s="207" t="s">
        <v>190</v>
      </c>
      <c r="D198" s="207" t="s">
        <v>124</v>
      </c>
      <c r="E198" s="208" t="s">
        <v>732</v>
      </c>
      <c r="F198" s="209" t="s">
        <v>733</v>
      </c>
      <c r="G198" s="210" t="s">
        <v>127</v>
      </c>
      <c r="H198" s="211">
        <v>2</v>
      </c>
      <c r="I198" s="212"/>
      <c r="J198" s="213">
        <f>ROUND(I198*H198,2)</f>
        <v>0</v>
      </c>
      <c r="K198" s="209" t="s">
        <v>1</v>
      </c>
      <c r="L198" s="41"/>
      <c r="M198" s="214" t="s">
        <v>1</v>
      </c>
      <c r="N198" s="215" t="s">
        <v>39</v>
      </c>
      <c r="O198" s="88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8" t="s">
        <v>128</v>
      </c>
      <c r="AT198" s="218" t="s">
        <v>124</v>
      </c>
      <c r="AU198" s="218" t="s">
        <v>84</v>
      </c>
      <c r="AY198" s="14" t="s">
        <v>123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4" t="s">
        <v>82</v>
      </c>
      <c r="BK198" s="219">
        <f>ROUND(I198*H198,2)</f>
        <v>0</v>
      </c>
      <c r="BL198" s="14" t="s">
        <v>128</v>
      </c>
      <c r="BM198" s="218" t="s">
        <v>305</v>
      </c>
    </row>
    <row r="199" s="2" customFormat="1">
      <c r="A199" s="35"/>
      <c r="B199" s="36"/>
      <c r="C199" s="37"/>
      <c r="D199" s="220" t="s">
        <v>129</v>
      </c>
      <c r="E199" s="37"/>
      <c r="F199" s="221" t="s">
        <v>733</v>
      </c>
      <c r="G199" s="37"/>
      <c r="H199" s="37"/>
      <c r="I199" s="222"/>
      <c r="J199" s="37"/>
      <c r="K199" s="37"/>
      <c r="L199" s="41"/>
      <c r="M199" s="223"/>
      <c r="N199" s="224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129</v>
      </c>
      <c r="AU199" s="14" t="s">
        <v>84</v>
      </c>
    </row>
    <row r="200" s="2" customFormat="1" ht="16.5" customHeight="1">
      <c r="A200" s="35"/>
      <c r="B200" s="36"/>
      <c r="C200" s="207" t="s">
        <v>306</v>
      </c>
      <c r="D200" s="207" t="s">
        <v>124</v>
      </c>
      <c r="E200" s="208" t="s">
        <v>734</v>
      </c>
      <c r="F200" s="209" t="s">
        <v>735</v>
      </c>
      <c r="G200" s="210" t="s">
        <v>127</v>
      </c>
      <c r="H200" s="211">
        <v>1</v>
      </c>
      <c r="I200" s="212"/>
      <c r="J200" s="213">
        <f>ROUND(I200*H200,2)</f>
        <v>0</v>
      </c>
      <c r="K200" s="209" t="s">
        <v>1</v>
      </c>
      <c r="L200" s="41"/>
      <c r="M200" s="214" t="s">
        <v>1</v>
      </c>
      <c r="N200" s="215" t="s">
        <v>39</v>
      </c>
      <c r="O200" s="88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8" t="s">
        <v>128</v>
      </c>
      <c r="AT200" s="218" t="s">
        <v>124</v>
      </c>
      <c r="AU200" s="218" t="s">
        <v>84</v>
      </c>
      <c r="AY200" s="14" t="s">
        <v>123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14" t="s">
        <v>82</v>
      </c>
      <c r="BK200" s="219">
        <f>ROUND(I200*H200,2)</f>
        <v>0</v>
      </c>
      <c r="BL200" s="14" t="s">
        <v>128</v>
      </c>
      <c r="BM200" s="218" t="s">
        <v>308</v>
      </c>
    </row>
    <row r="201" s="2" customFormat="1">
      <c r="A201" s="35"/>
      <c r="B201" s="36"/>
      <c r="C201" s="37"/>
      <c r="D201" s="220" t="s">
        <v>129</v>
      </c>
      <c r="E201" s="37"/>
      <c r="F201" s="221" t="s">
        <v>735</v>
      </c>
      <c r="G201" s="37"/>
      <c r="H201" s="37"/>
      <c r="I201" s="222"/>
      <c r="J201" s="37"/>
      <c r="K201" s="37"/>
      <c r="L201" s="41"/>
      <c r="M201" s="223"/>
      <c r="N201" s="224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129</v>
      </c>
      <c r="AU201" s="14" t="s">
        <v>84</v>
      </c>
    </row>
    <row r="202" s="2" customFormat="1" ht="16.5" customHeight="1">
      <c r="A202" s="35"/>
      <c r="B202" s="36"/>
      <c r="C202" s="207" t="s">
        <v>197</v>
      </c>
      <c r="D202" s="207" t="s">
        <v>124</v>
      </c>
      <c r="E202" s="208" t="s">
        <v>736</v>
      </c>
      <c r="F202" s="209" t="s">
        <v>737</v>
      </c>
      <c r="G202" s="210" t="s">
        <v>127</v>
      </c>
      <c r="H202" s="211">
        <v>1</v>
      </c>
      <c r="I202" s="212"/>
      <c r="J202" s="213">
        <f>ROUND(I202*H202,2)</f>
        <v>0</v>
      </c>
      <c r="K202" s="209" t="s">
        <v>1</v>
      </c>
      <c r="L202" s="41"/>
      <c r="M202" s="214" t="s">
        <v>1</v>
      </c>
      <c r="N202" s="215" t="s">
        <v>39</v>
      </c>
      <c r="O202" s="88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8" t="s">
        <v>128</v>
      </c>
      <c r="AT202" s="218" t="s">
        <v>124</v>
      </c>
      <c r="AU202" s="218" t="s">
        <v>84</v>
      </c>
      <c r="AY202" s="14" t="s">
        <v>123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4" t="s">
        <v>82</v>
      </c>
      <c r="BK202" s="219">
        <f>ROUND(I202*H202,2)</f>
        <v>0</v>
      </c>
      <c r="BL202" s="14" t="s">
        <v>128</v>
      </c>
      <c r="BM202" s="218" t="s">
        <v>310</v>
      </c>
    </row>
    <row r="203" s="2" customFormat="1">
      <c r="A203" s="35"/>
      <c r="B203" s="36"/>
      <c r="C203" s="37"/>
      <c r="D203" s="220" t="s">
        <v>129</v>
      </c>
      <c r="E203" s="37"/>
      <c r="F203" s="221" t="s">
        <v>737</v>
      </c>
      <c r="G203" s="37"/>
      <c r="H203" s="37"/>
      <c r="I203" s="222"/>
      <c r="J203" s="37"/>
      <c r="K203" s="37"/>
      <c r="L203" s="41"/>
      <c r="M203" s="223"/>
      <c r="N203" s="224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129</v>
      </c>
      <c r="AU203" s="14" t="s">
        <v>84</v>
      </c>
    </row>
    <row r="204" s="2" customFormat="1" ht="16.5" customHeight="1">
      <c r="A204" s="35"/>
      <c r="B204" s="36"/>
      <c r="C204" s="207" t="s">
        <v>311</v>
      </c>
      <c r="D204" s="207" t="s">
        <v>124</v>
      </c>
      <c r="E204" s="208" t="s">
        <v>738</v>
      </c>
      <c r="F204" s="209" t="s">
        <v>739</v>
      </c>
      <c r="G204" s="210" t="s">
        <v>127</v>
      </c>
      <c r="H204" s="211">
        <v>3</v>
      </c>
      <c r="I204" s="212"/>
      <c r="J204" s="213">
        <f>ROUND(I204*H204,2)</f>
        <v>0</v>
      </c>
      <c r="K204" s="209" t="s">
        <v>1</v>
      </c>
      <c r="L204" s="41"/>
      <c r="M204" s="214" t="s">
        <v>1</v>
      </c>
      <c r="N204" s="215" t="s">
        <v>39</v>
      </c>
      <c r="O204" s="88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8" t="s">
        <v>128</v>
      </c>
      <c r="AT204" s="218" t="s">
        <v>124</v>
      </c>
      <c r="AU204" s="218" t="s">
        <v>84</v>
      </c>
      <c r="AY204" s="14" t="s">
        <v>123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4" t="s">
        <v>82</v>
      </c>
      <c r="BK204" s="219">
        <f>ROUND(I204*H204,2)</f>
        <v>0</v>
      </c>
      <c r="BL204" s="14" t="s">
        <v>128</v>
      </c>
      <c r="BM204" s="218" t="s">
        <v>313</v>
      </c>
    </row>
    <row r="205" s="2" customFormat="1">
      <c r="A205" s="35"/>
      <c r="B205" s="36"/>
      <c r="C205" s="37"/>
      <c r="D205" s="220" t="s">
        <v>129</v>
      </c>
      <c r="E205" s="37"/>
      <c r="F205" s="221" t="s">
        <v>739</v>
      </c>
      <c r="G205" s="37"/>
      <c r="H205" s="37"/>
      <c r="I205" s="222"/>
      <c r="J205" s="37"/>
      <c r="K205" s="37"/>
      <c r="L205" s="41"/>
      <c r="M205" s="223"/>
      <c r="N205" s="224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129</v>
      </c>
      <c r="AU205" s="14" t="s">
        <v>84</v>
      </c>
    </row>
    <row r="206" s="2" customFormat="1" ht="16.5" customHeight="1">
      <c r="A206" s="35"/>
      <c r="B206" s="36"/>
      <c r="C206" s="207" t="s">
        <v>202</v>
      </c>
      <c r="D206" s="207" t="s">
        <v>124</v>
      </c>
      <c r="E206" s="208" t="s">
        <v>740</v>
      </c>
      <c r="F206" s="209" t="s">
        <v>741</v>
      </c>
      <c r="G206" s="210" t="s">
        <v>127</v>
      </c>
      <c r="H206" s="211">
        <v>2</v>
      </c>
      <c r="I206" s="212"/>
      <c r="J206" s="213">
        <f>ROUND(I206*H206,2)</f>
        <v>0</v>
      </c>
      <c r="K206" s="209" t="s">
        <v>1</v>
      </c>
      <c r="L206" s="41"/>
      <c r="M206" s="214" t="s">
        <v>1</v>
      </c>
      <c r="N206" s="215" t="s">
        <v>39</v>
      </c>
      <c r="O206" s="88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18" t="s">
        <v>128</v>
      </c>
      <c r="AT206" s="218" t="s">
        <v>124</v>
      </c>
      <c r="AU206" s="218" t="s">
        <v>84</v>
      </c>
      <c r="AY206" s="14" t="s">
        <v>123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14" t="s">
        <v>82</v>
      </c>
      <c r="BK206" s="219">
        <f>ROUND(I206*H206,2)</f>
        <v>0</v>
      </c>
      <c r="BL206" s="14" t="s">
        <v>128</v>
      </c>
      <c r="BM206" s="218" t="s">
        <v>315</v>
      </c>
    </row>
    <row r="207" s="2" customFormat="1">
      <c r="A207" s="35"/>
      <c r="B207" s="36"/>
      <c r="C207" s="37"/>
      <c r="D207" s="220" t="s">
        <v>129</v>
      </c>
      <c r="E207" s="37"/>
      <c r="F207" s="221" t="s">
        <v>741</v>
      </c>
      <c r="G207" s="37"/>
      <c r="H207" s="37"/>
      <c r="I207" s="222"/>
      <c r="J207" s="37"/>
      <c r="K207" s="37"/>
      <c r="L207" s="41"/>
      <c r="M207" s="223"/>
      <c r="N207" s="224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129</v>
      </c>
      <c r="AU207" s="14" t="s">
        <v>84</v>
      </c>
    </row>
    <row r="208" s="2" customFormat="1" ht="16.5" customHeight="1">
      <c r="A208" s="35"/>
      <c r="B208" s="36"/>
      <c r="C208" s="207" t="s">
        <v>317</v>
      </c>
      <c r="D208" s="207" t="s">
        <v>124</v>
      </c>
      <c r="E208" s="208" t="s">
        <v>742</v>
      </c>
      <c r="F208" s="209" t="s">
        <v>743</v>
      </c>
      <c r="G208" s="210" t="s">
        <v>127</v>
      </c>
      <c r="H208" s="211">
        <v>1</v>
      </c>
      <c r="I208" s="212"/>
      <c r="J208" s="213">
        <f>ROUND(I208*H208,2)</f>
        <v>0</v>
      </c>
      <c r="K208" s="209" t="s">
        <v>1</v>
      </c>
      <c r="L208" s="41"/>
      <c r="M208" s="214" t="s">
        <v>1</v>
      </c>
      <c r="N208" s="215" t="s">
        <v>39</v>
      </c>
      <c r="O208" s="88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18" t="s">
        <v>128</v>
      </c>
      <c r="AT208" s="218" t="s">
        <v>124</v>
      </c>
      <c r="AU208" s="218" t="s">
        <v>84</v>
      </c>
      <c r="AY208" s="14" t="s">
        <v>123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4" t="s">
        <v>82</v>
      </c>
      <c r="BK208" s="219">
        <f>ROUND(I208*H208,2)</f>
        <v>0</v>
      </c>
      <c r="BL208" s="14" t="s">
        <v>128</v>
      </c>
      <c r="BM208" s="218" t="s">
        <v>318</v>
      </c>
    </row>
    <row r="209" s="2" customFormat="1">
      <c r="A209" s="35"/>
      <c r="B209" s="36"/>
      <c r="C209" s="37"/>
      <c r="D209" s="220" t="s">
        <v>129</v>
      </c>
      <c r="E209" s="37"/>
      <c r="F209" s="221" t="s">
        <v>743</v>
      </c>
      <c r="G209" s="37"/>
      <c r="H209" s="37"/>
      <c r="I209" s="222"/>
      <c r="J209" s="37"/>
      <c r="K209" s="37"/>
      <c r="L209" s="41"/>
      <c r="M209" s="223"/>
      <c r="N209" s="224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129</v>
      </c>
      <c r="AU209" s="14" t="s">
        <v>84</v>
      </c>
    </row>
    <row r="210" s="2" customFormat="1" ht="16.5" customHeight="1">
      <c r="A210" s="35"/>
      <c r="B210" s="36"/>
      <c r="C210" s="207" t="s">
        <v>207</v>
      </c>
      <c r="D210" s="207" t="s">
        <v>124</v>
      </c>
      <c r="E210" s="208" t="s">
        <v>744</v>
      </c>
      <c r="F210" s="209" t="s">
        <v>745</v>
      </c>
      <c r="G210" s="210" t="s">
        <v>127</v>
      </c>
      <c r="H210" s="211">
        <v>1</v>
      </c>
      <c r="I210" s="212"/>
      <c r="J210" s="213">
        <f>ROUND(I210*H210,2)</f>
        <v>0</v>
      </c>
      <c r="K210" s="209" t="s">
        <v>1</v>
      </c>
      <c r="L210" s="41"/>
      <c r="M210" s="214" t="s">
        <v>1</v>
      </c>
      <c r="N210" s="215" t="s">
        <v>39</v>
      </c>
      <c r="O210" s="88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18" t="s">
        <v>128</v>
      </c>
      <c r="AT210" s="218" t="s">
        <v>124</v>
      </c>
      <c r="AU210" s="218" t="s">
        <v>84</v>
      </c>
      <c r="AY210" s="14" t="s">
        <v>123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4" t="s">
        <v>82</v>
      </c>
      <c r="BK210" s="219">
        <f>ROUND(I210*H210,2)</f>
        <v>0</v>
      </c>
      <c r="BL210" s="14" t="s">
        <v>128</v>
      </c>
      <c r="BM210" s="218" t="s">
        <v>321</v>
      </c>
    </row>
    <row r="211" s="2" customFormat="1">
      <c r="A211" s="35"/>
      <c r="B211" s="36"/>
      <c r="C211" s="37"/>
      <c r="D211" s="220" t="s">
        <v>129</v>
      </c>
      <c r="E211" s="37"/>
      <c r="F211" s="221" t="s">
        <v>745</v>
      </c>
      <c r="G211" s="37"/>
      <c r="H211" s="37"/>
      <c r="I211" s="222"/>
      <c r="J211" s="37"/>
      <c r="K211" s="37"/>
      <c r="L211" s="41"/>
      <c r="M211" s="223"/>
      <c r="N211" s="224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129</v>
      </c>
      <c r="AU211" s="14" t="s">
        <v>84</v>
      </c>
    </row>
    <row r="212" s="2" customFormat="1" ht="16.5" customHeight="1">
      <c r="A212" s="35"/>
      <c r="B212" s="36"/>
      <c r="C212" s="207" t="s">
        <v>322</v>
      </c>
      <c r="D212" s="207" t="s">
        <v>124</v>
      </c>
      <c r="E212" s="208" t="s">
        <v>746</v>
      </c>
      <c r="F212" s="209" t="s">
        <v>747</v>
      </c>
      <c r="G212" s="210" t="s">
        <v>127</v>
      </c>
      <c r="H212" s="211">
        <v>1</v>
      </c>
      <c r="I212" s="212"/>
      <c r="J212" s="213">
        <f>ROUND(I212*H212,2)</f>
        <v>0</v>
      </c>
      <c r="K212" s="209" t="s">
        <v>1</v>
      </c>
      <c r="L212" s="41"/>
      <c r="M212" s="214" t="s">
        <v>1</v>
      </c>
      <c r="N212" s="215" t="s">
        <v>39</v>
      </c>
      <c r="O212" s="88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18" t="s">
        <v>128</v>
      </c>
      <c r="AT212" s="218" t="s">
        <v>124</v>
      </c>
      <c r="AU212" s="218" t="s">
        <v>84</v>
      </c>
      <c r="AY212" s="14" t="s">
        <v>123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4" t="s">
        <v>82</v>
      </c>
      <c r="BK212" s="219">
        <f>ROUND(I212*H212,2)</f>
        <v>0</v>
      </c>
      <c r="BL212" s="14" t="s">
        <v>128</v>
      </c>
      <c r="BM212" s="218" t="s">
        <v>323</v>
      </c>
    </row>
    <row r="213" s="2" customFormat="1">
      <c r="A213" s="35"/>
      <c r="B213" s="36"/>
      <c r="C213" s="37"/>
      <c r="D213" s="220" t="s">
        <v>129</v>
      </c>
      <c r="E213" s="37"/>
      <c r="F213" s="221" t="s">
        <v>747</v>
      </c>
      <c r="G213" s="37"/>
      <c r="H213" s="37"/>
      <c r="I213" s="222"/>
      <c r="J213" s="37"/>
      <c r="K213" s="37"/>
      <c r="L213" s="41"/>
      <c r="M213" s="223"/>
      <c r="N213" s="224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129</v>
      </c>
      <c r="AU213" s="14" t="s">
        <v>84</v>
      </c>
    </row>
    <row r="214" s="2" customFormat="1" ht="16.5" customHeight="1">
      <c r="A214" s="35"/>
      <c r="B214" s="36"/>
      <c r="C214" s="207" t="s">
        <v>262</v>
      </c>
      <c r="D214" s="207" t="s">
        <v>124</v>
      </c>
      <c r="E214" s="208" t="s">
        <v>748</v>
      </c>
      <c r="F214" s="209" t="s">
        <v>749</v>
      </c>
      <c r="G214" s="210" t="s">
        <v>127</v>
      </c>
      <c r="H214" s="211">
        <v>2</v>
      </c>
      <c r="I214" s="212"/>
      <c r="J214" s="213">
        <f>ROUND(I214*H214,2)</f>
        <v>0</v>
      </c>
      <c r="K214" s="209" t="s">
        <v>1</v>
      </c>
      <c r="L214" s="41"/>
      <c r="M214" s="214" t="s">
        <v>1</v>
      </c>
      <c r="N214" s="215" t="s">
        <v>39</v>
      </c>
      <c r="O214" s="88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18" t="s">
        <v>128</v>
      </c>
      <c r="AT214" s="218" t="s">
        <v>124</v>
      </c>
      <c r="AU214" s="218" t="s">
        <v>84</v>
      </c>
      <c r="AY214" s="14" t="s">
        <v>123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4" t="s">
        <v>82</v>
      </c>
      <c r="BK214" s="219">
        <f>ROUND(I214*H214,2)</f>
        <v>0</v>
      </c>
      <c r="BL214" s="14" t="s">
        <v>128</v>
      </c>
      <c r="BM214" s="218" t="s">
        <v>324</v>
      </c>
    </row>
    <row r="215" s="2" customFormat="1">
      <c r="A215" s="35"/>
      <c r="B215" s="36"/>
      <c r="C215" s="37"/>
      <c r="D215" s="220" t="s">
        <v>129</v>
      </c>
      <c r="E215" s="37"/>
      <c r="F215" s="221" t="s">
        <v>749</v>
      </c>
      <c r="G215" s="37"/>
      <c r="H215" s="37"/>
      <c r="I215" s="222"/>
      <c r="J215" s="37"/>
      <c r="K215" s="37"/>
      <c r="L215" s="41"/>
      <c r="M215" s="223"/>
      <c r="N215" s="224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129</v>
      </c>
      <c r="AU215" s="14" t="s">
        <v>84</v>
      </c>
    </row>
    <row r="216" s="2" customFormat="1" ht="16.5" customHeight="1">
      <c r="A216" s="35"/>
      <c r="B216" s="36"/>
      <c r="C216" s="207" t="s">
        <v>325</v>
      </c>
      <c r="D216" s="207" t="s">
        <v>124</v>
      </c>
      <c r="E216" s="208" t="s">
        <v>750</v>
      </c>
      <c r="F216" s="209" t="s">
        <v>751</v>
      </c>
      <c r="G216" s="210" t="s">
        <v>127</v>
      </c>
      <c r="H216" s="211">
        <v>1</v>
      </c>
      <c r="I216" s="212"/>
      <c r="J216" s="213">
        <f>ROUND(I216*H216,2)</f>
        <v>0</v>
      </c>
      <c r="K216" s="209" t="s">
        <v>1</v>
      </c>
      <c r="L216" s="41"/>
      <c r="M216" s="214" t="s">
        <v>1</v>
      </c>
      <c r="N216" s="215" t="s">
        <v>39</v>
      </c>
      <c r="O216" s="88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18" t="s">
        <v>128</v>
      </c>
      <c r="AT216" s="218" t="s">
        <v>124</v>
      </c>
      <c r="AU216" s="218" t="s">
        <v>84</v>
      </c>
      <c r="AY216" s="14" t="s">
        <v>123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4" t="s">
        <v>82</v>
      </c>
      <c r="BK216" s="219">
        <f>ROUND(I216*H216,2)</f>
        <v>0</v>
      </c>
      <c r="BL216" s="14" t="s">
        <v>128</v>
      </c>
      <c r="BM216" s="218" t="s">
        <v>326</v>
      </c>
    </row>
    <row r="217" s="2" customFormat="1">
      <c r="A217" s="35"/>
      <c r="B217" s="36"/>
      <c r="C217" s="37"/>
      <c r="D217" s="220" t="s">
        <v>129</v>
      </c>
      <c r="E217" s="37"/>
      <c r="F217" s="221" t="s">
        <v>751</v>
      </c>
      <c r="G217" s="37"/>
      <c r="H217" s="37"/>
      <c r="I217" s="222"/>
      <c r="J217" s="37"/>
      <c r="K217" s="37"/>
      <c r="L217" s="41"/>
      <c r="M217" s="223"/>
      <c r="N217" s="224"/>
      <c r="O217" s="88"/>
      <c r="P217" s="88"/>
      <c r="Q217" s="88"/>
      <c r="R217" s="88"/>
      <c r="S217" s="88"/>
      <c r="T217" s="89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4" t="s">
        <v>129</v>
      </c>
      <c r="AU217" s="14" t="s">
        <v>84</v>
      </c>
    </row>
    <row r="218" s="2" customFormat="1" ht="16.5" customHeight="1">
      <c r="A218" s="35"/>
      <c r="B218" s="36"/>
      <c r="C218" s="207" t="s">
        <v>266</v>
      </c>
      <c r="D218" s="207" t="s">
        <v>124</v>
      </c>
      <c r="E218" s="208" t="s">
        <v>752</v>
      </c>
      <c r="F218" s="209" t="s">
        <v>753</v>
      </c>
      <c r="G218" s="210" t="s">
        <v>127</v>
      </c>
      <c r="H218" s="211">
        <v>1</v>
      </c>
      <c r="I218" s="212"/>
      <c r="J218" s="213">
        <f>ROUND(I218*H218,2)</f>
        <v>0</v>
      </c>
      <c r="K218" s="209" t="s">
        <v>1</v>
      </c>
      <c r="L218" s="41"/>
      <c r="M218" s="214" t="s">
        <v>1</v>
      </c>
      <c r="N218" s="215" t="s">
        <v>39</v>
      </c>
      <c r="O218" s="88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18" t="s">
        <v>128</v>
      </c>
      <c r="AT218" s="218" t="s">
        <v>124</v>
      </c>
      <c r="AU218" s="218" t="s">
        <v>84</v>
      </c>
      <c r="AY218" s="14" t="s">
        <v>123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4" t="s">
        <v>82</v>
      </c>
      <c r="BK218" s="219">
        <f>ROUND(I218*H218,2)</f>
        <v>0</v>
      </c>
      <c r="BL218" s="14" t="s">
        <v>128</v>
      </c>
      <c r="BM218" s="218" t="s">
        <v>327</v>
      </c>
    </row>
    <row r="219" s="2" customFormat="1">
      <c r="A219" s="35"/>
      <c r="B219" s="36"/>
      <c r="C219" s="37"/>
      <c r="D219" s="220" t="s">
        <v>129</v>
      </c>
      <c r="E219" s="37"/>
      <c r="F219" s="221" t="s">
        <v>753</v>
      </c>
      <c r="G219" s="37"/>
      <c r="H219" s="37"/>
      <c r="I219" s="222"/>
      <c r="J219" s="37"/>
      <c r="K219" s="37"/>
      <c r="L219" s="41"/>
      <c r="M219" s="223"/>
      <c r="N219" s="224"/>
      <c r="O219" s="88"/>
      <c r="P219" s="88"/>
      <c r="Q219" s="88"/>
      <c r="R219" s="88"/>
      <c r="S219" s="88"/>
      <c r="T219" s="89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4" t="s">
        <v>129</v>
      </c>
      <c r="AU219" s="14" t="s">
        <v>84</v>
      </c>
    </row>
    <row r="220" s="2" customFormat="1" ht="16.5" customHeight="1">
      <c r="A220" s="35"/>
      <c r="B220" s="36"/>
      <c r="C220" s="207" t="s">
        <v>328</v>
      </c>
      <c r="D220" s="207" t="s">
        <v>124</v>
      </c>
      <c r="E220" s="208" t="s">
        <v>754</v>
      </c>
      <c r="F220" s="209" t="s">
        <v>755</v>
      </c>
      <c r="G220" s="210" t="s">
        <v>127</v>
      </c>
      <c r="H220" s="211">
        <v>2</v>
      </c>
      <c r="I220" s="212"/>
      <c r="J220" s="213">
        <f>ROUND(I220*H220,2)</f>
        <v>0</v>
      </c>
      <c r="K220" s="209" t="s">
        <v>1</v>
      </c>
      <c r="L220" s="41"/>
      <c r="M220" s="214" t="s">
        <v>1</v>
      </c>
      <c r="N220" s="215" t="s">
        <v>39</v>
      </c>
      <c r="O220" s="88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18" t="s">
        <v>128</v>
      </c>
      <c r="AT220" s="218" t="s">
        <v>124</v>
      </c>
      <c r="AU220" s="218" t="s">
        <v>84</v>
      </c>
      <c r="AY220" s="14" t="s">
        <v>123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14" t="s">
        <v>82</v>
      </c>
      <c r="BK220" s="219">
        <f>ROUND(I220*H220,2)</f>
        <v>0</v>
      </c>
      <c r="BL220" s="14" t="s">
        <v>128</v>
      </c>
      <c r="BM220" s="218" t="s">
        <v>329</v>
      </c>
    </row>
    <row r="221" s="2" customFormat="1">
      <c r="A221" s="35"/>
      <c r="B221" s="36"/>
      <c r="C221" s="37"/>
      <c r="D221" s="220" t="s">
        <v>129</v>
      </c>
      <c r="E221" s="37"/>
      <c r="F221" s="221" t="s">
        <v>755</v>
      </c>
      <c r="G221" s="37"/>
      <c r="H221" s="37"/>
      <c r="I221" s="222"/>
      <c r="J221" s="37"/>
      <c r="K221" s="37"/>
      <c r="L221" s="41"/>
      <c r="M221" s="223"/>
      <c r="N221" s="224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129</v>
      </c>
      <c r="AU221" s="14" t="s">
        <v>84</v>
      </c>
    </row>
    <row r="222" s="2" customFormat="1" ht="16.5" customHeight="1">
      <c r="A222" s="35"/>
      <c r="B222" s="36"/>
      <c r="C222" s="207" t="s">
        <v>269</v>
      </c>
      <c r="D222" s="207" t="s">
        <v>124</v>
      </c>
      <c r="E222" s="208" t="s">
        <v>756</v>
      </c>
      <c r="F222" s="209" t="s">
        <v>757</v>
      </c>
      <c r="G222" s="210" t="s">
        <v>127</v>
      </c>
      <c r="H222" s="211">
        <v>1</v>
      </c>
      <c r="I222" s="212"/>
      <c r="J222" s="213">
        <f>ROUND(I222*H222,2)</f>
        <v>0</v>
      </c>
      <c r="K222" s="209" t="s">
        <v>1</v>
      </c>
      <c r="L222" s="41"/>
      <c r="M222" s="214" t="s">
        <v>1</v>
      </c>
      <c r="N222" s="215" t="s">
        <v>39</v>
      </c>
      <c r="O222" s="88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8" t="s">
        <v>128</v>
      </c>
      <c r="AT222" s="218" t="s">
        <v>124</v>
      </c>
      <c r="AU222" s="218" t="s">
        <v>84</v>
      </c>
      <c r="AY222" s="14" t="s">
        <v>123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4" t="s">
        <v>82</v>
      </c>
      <c r="BK222" s="219">
        <f>ROUND(I222*H222,2)</f>
        <v>0</v>
      </c>
      <c r="BL222" s="14" t="s">
        <v>128</v>
      </c>
      <c r="BM222" s="218" t="s">
        <v>330</v>
      </c>
    </row>
    <row r="223" s="2" customFormat="1">
      <c r="A223" s="35"/>
      <c r="B223" s="36"/>
      <c r="C223" s="37"/>
      <c r="D223" s="220" t="s">
        <v>129</v>
      </c>
      <c r="E223" s="37"/>
      <c r="F223" s="221" t="s">
        <v>757</v>
      </c>
      <c r="G223" s="37"/>
      <c r="H223" s="37"/>
      <c r="I223" s="222"/>
      <c r="J223" s="37"/>
      <c r="K223" s="37"/>
      <c r="L223" s="41"/>
      <c r="M223" s="223"/>
      <c r="N223" s="224"/>
      <c r="O223" s="88"/>
      <c r="P223" s="88"/>
      <c r="Q223" s="88"/>
      <c r="R223" s="88"/>
      <c r="S223" s="88"/>
      <c r="T223" s="89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4" t="s">
        <v>129</v>
      </c>
      <c r="AU223" s="14" t="s">
        <v>84</v>
      </c>
    </row>
    <row r="224" s="2" customFormat="1" ht="16.5" customHeight="1">
      <c r="A224" s="35"/>
      <c r="B224" s="36"/>
      <c r="C224" s="207" t="s">
        <v>331</v>
      </c>
      <c r="D224" s="207" t="s">
        <v>124</v>
      </c>
      <c r="E224" s="208" t="s">
        <v>758</v>
      </c>
      <c r="F224" s="209" t="s">
        <v>759</v>
      </c>
      <c r="G224" s="210" t="s">
        <v>127</v>
      </c>
      <c r="H224" s="211">
        <v>1</v>
      </c>
      <c r="I224" s="212"/>
      <c r="J224" s="213">
        <f>ROUND(I224*H224,2)</f>
        <v>0</v>
      </c>
      <c r="K224" s="209" t="s">
        <v>1</v>
      </c>
      <c r="L224" s="41"/>
      <c r="M224" s="214" t="s">
        <v>1</v>
      </c>
      <c r="N224" s="215" t="s">
        <v>39</v>
      </c>
      <c r="O224" s="88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18" t="s">
        <v>128</v>
      </c>
      <c r="AT224" s="218" t="s">
        <v>124</v>
      </c>
      <c r="AU224" s="218" t="s">
        <v>84</v>
      </c>
      <c r="AY224" s="14" t="s">
        <v>123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14" t="s">
        <v>82</v>
      </c>
      <c r="BK224" s="219">
        <f>ROUND(I224*H224,2)</f>
        <v>0</v>
      </c>
      <c r="BL224" s="14" t="s">
        <v>128</v>
      </c>
      <c r="BM224" s="218" t="s">
        <v>332</v>
      </c>
    </row>
    <row r="225" s="2" customFormat="1">
      <c r="A225" s="35"/>
      <c r="B225" s="36"/>
      <c r="C225" s="37"/>
      <c r="D225" s="220" t="s">
        <v>129</v>
      </c>
      <c r="E225" s="37"/>
      <c r="F225" s="221" t="s">
        <v>759</v>
      </c>
      <c r="G225" s="37"/>
      <c r="H225" s="37"/>
      <c r="I225" s="222"/>
      <c r="J225" s="37"/>
      <c r="K225" s="37"/>
      <c r="L225" s="41"/>
      <c r="M225" s="223"/>
      <c r="N225" s="224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129</v>
      </c>
      <c r="AU225" s="14" t="s">
        <v>84</v>
      </c>
    </row>
    <row r="226" s="2" customFormat="1" ht="21.75" customHeight="1">
      <c r="A226" s="35"/>
      <c r="B226" s="36"/>
      <c r="C226" s="207" t="s">
        <v>273</v>
      </c>
      <c r="D226" s="207" t="s">
        <v>124</v>
      </c>
      <c r="E226" s="208" t="s">
        <v>760</v>
      </c>
      <c r="F226" s="209" t="s">
        <v>761</v>
      </c>
      <c r="G226" s="210" t="s">
        <v>196</v>
      </c>
      <c r="H226" s="211">
        <v>1</v>
      </c>
      <c r="I226" s="212"/>
      <c r="J226" s="213">
        <f>ROUND(I226*H226,2)</f>
        <v>0</v>
      </c>
      <c r="K226" s="209" t="s">
        <v>1</v>
      </c>
      <c r="L226" s="41"/>
      <c r="M226" s="214" t="s">
        <v>1</v>
      </c>
      <c r="N226" s="215" t="s">
        <v>39</v>
      </c>
      <c r="O226" s="88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18" t="s">
        <v>128</v>
      </c>
      <c r="AT226" s="218" t="s">
        <v>124</v>
      </c>
      <c r="AU226" s="218" t="s">
        <v>84</v>
      </c>
      <c r="AY226" s="14" t="s">
        <v>123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4" t="s">
        <v>82</v>
      </c>
      <c r="BK226" s="219">
        <f>ROUND(I226*H226,2)</f>
        <v>0</v>
      </c>
      <c r="BL226" s="14" t="s">
        <v>128</v>
      </c>
      <c r="BM226" s="218" t="s">
        <v>333</v>
      </c>
    </row>
    <row r="227" s="2" customFormat="1">
      <c r="A227" s="35"/>
      <c r="B227" s="36"/>
      <c r="C227" s="37"/>
      <c r="D227" s="220" t="s">
        <v>129</v>
      </c>
      <c r="E227" s="37"/>
      <c r="F227" s="221" t="s">
        <v>761</v>
      </c>
      <c r="G227" s="37"/>
      <c r="H227" s="37"/>
      <c r="I227" s="222"/>
      <c r="J227" s="37"/>
      <c r="K227" s="37"/>
      <c r="L227" s="41"/>
      <c r="M227" s="223"/>
      <c r="N227" s="224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129</v>
      </c>
      <c r="AU227" s="14" t="s">
        <v>84</v>
      </c>
    </row>
    <row r="228" s="11" customFormat="1" ht="22.8" customHeight="1">
      <c r="A228" s="11"/>
      <c r="B228" s="193"/>
      <c r="C228" s="194"/>
      <c r="D228" s="195" t="s">
        <v>73</v>
      </c>
      <c r="E228" s="236" t="s">
        <v>198</v>
      </c>
      <c r="F228" s="236" t="s">
        <v>762</v>
      </c>
      <c r="G228" s="194"/>
      <c r="H228" s="194"/>
      <c r="I228" s="197"/>
      <c r="J228" s="237">
        <f>BK228</f>
        <v>0</v>
      </c>
      <c r="K228" s="194"/>
      <c r="L228" s="199"/>
      <c r="M228" s="200"/>
      <c r="N228" s="201"/>
      <c r="O228" s="201"/>
      <c r="P228" s="202">
        <f>SUM(P229:P264)</f>
        <v>0</v>
      </c>
      <c r="Q228" s="201"/>
      <c r="R228" s="202">
        <f>SUM(R229:R264)</f>
        <v>0</v>
      </c>
      <c r="S228" s="201"/>
      <c r="T228" s="203">
        <f>SUM(T229:T264)</f>
        <v>0</v>
      </c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R228" s="204" t="s">
        <v>82</v>
      </c>
      <c r="AT228" s="205" t="s">
        <v>73</v>
      </c>
      <c r="AU228" s="205" t="s">
        <v>82</v>
      </c>
      <c r="AY228" s="204" t="s">
        <v>123</v>
      </c>
      <c r="BK228" s="206">
        <f>SUM(BK229:BK264)</f>
        <v>0</v>
      </c>
    </row>
    <row r="229" s="2" customFormat="1" ht="16.5" customHeight="1">
      <c r="A229" s="35"/>
      <c r="B229" s="36"/>
      <c r="C229" s="207" t="s">
        <v>334</v>
      </c>
      <c r="D229" s="207" t="s">
        <v>124</v>
      </c>
      <c r="E229" s="208" t="s">
        <v>763</v>
      </c>
      <c r="F229" s="209" t="s">
        <v>764</v>
      </c>
      <c r="G229" s="210" t="s">
        <v>690</v>
      </c>
      <c r="H229" s="211">
        <v>6</v>
      </c>
      <c r="I229" s="212"/>
      <c r="J229" s="213">
        <f>ROUND(I229*H229,2)</f>
        <v>0</v>
      </c>
      <c r="K229" s="209" t="s">
        <v>1</v>
      </c>
      <c r="L229" s="41"/>
      <c r="M229" s="214" t="s">
        <v>1</v>
      </c>
      <c r="N229" s="215" t="s">
        <v>39</v>
      </c>
      <c r="O229" s="88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18" t="s">
        <v>128</v>
      </c>
      <c r="AT229" s="218" t="s">
        <v>124</v>
      </c>
      <c r="AU229" s="218" t="s">
        <v>84</v>
      </c>
      <c r="AY229" s="14" t="s">
        <v>123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4" t="s">
        <v>82</v>
      </c>
      <c r="BK229" s="219">
        <f>ROUND(I229*H229,2)</f>
        <v>0</v>
      </c>
      <c r="BL229" s="14" t="s">
        <v>128</v>
      </c>
      <c r="BM229" s="218" t="s">
        <v>130</v>
      </c>
    </row>
    <row r="230" s="2" customFormat="1">
      <c r="A230" s="35"/>
      <c r="B230" s="36"/>
      <c r="C230" s="37"/>
      <c r="D230" s="220" t="s">
        <v>129</v>
      </c>
      <c r="E230" s="37"/>
      <c r="F230" s="221" t="s">
        <v>764</v>
      </c>
      <c r="G230" s="37"/>
      <c r="H230" s="37"/>
      <c r="I230" s="222"/>
      <c r="J230" s="37"/>
      <c r="K230" s="37"/>
      <c r="L230" s="41"/>
      <c r="M230" s="223"/>
      <c r="N230" s="224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129</v>
      </c>
      <c r="AU230" s="14" t="s">
        <v>84</v>
      </c>
    </row>
    <row r="231" s="2" customFormat="1" ht="16.5" customHeight="1">
      <c r="A231" s="35"/>
      <c r="B231" s="36"/>
      <c r="C231" s="207" t="s">
        <v>276</v>
      </c>
      <c r="D231" s="207" t="s">
        <v>124</v>
      </c>
      <c r="E231" s="208" t="s">
        <v>765</v>
      </c>
      <c r="F231" s="209" t="s">
        <v>766</v>
      </c>
      <c r="G231" s="210" t="s">
        <v>690</v>
      </c>
      <c r="H231" s="211">
        <v>80</v>
      </c>
      <c r="I231" s="212"/>
      <c r="J231" s="213">
        <f>ROUND(I231*H231,2)</f>
        <v>0</v>
      </c>
      <c r="K231" s="209" t="s">
        <v>1</v>
      </c>
      <c r="L231" s="41"/>
      <c r="M231" s="214" t="s">
        <v>1</v>
      </c>
      <c r="N231" s="215" t="s">
        <v>39</v>
      </c>
      <c r="O231" s="88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18" t="s">
        <v>128</v>
      </c>
      <c r="AT231" s="218" t="s">
        <v>124</v>
      </c>
      <c r="AU231" s="218" t="s">
        <v>84</v>
      </c>
      <c r="AY231" s="14" t="s">
        <v>123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14" t="s">
        <v>82</v>
      </c>
      <c r="BK231" s="219">
        <f>ROUND(I231*H231,2)</f>
        <v>0</v>
      </c>
      <c r="BL231" s="14" t="s">
        <v>128</v>
      </c>
      <c r="BM231" s="218" t="s">
        <v>136</v>
      </c>
    </row>
    <row r="232" s="2" customFormat="1">
      <c r="A232" s="35"/>
      <c r="B232" s="36"/>
      <c r="C232" s="37"/>
      <c r="D232" s="220" t="s">
        <v>129</v>
      </c>
      <c r="E232" s="37"/>
      <c r="F232" s="221" t="s">
        <v>766</v>
      </c>
      <c r="G232" s="37"/>
      <c r="H232" s="37"/>
      <c r="I232" s="222"/>
      <c r="J232" s="37"/>
      <c r="K232" s="37"/>
      <c r="L232" s="41"/>
      <c r="M232" s="223"/>
      <c r="N232" s="224"/>
      <c r="O232" s="88"/>
      <c r="P232" s="88"/>
      <c r="Q232" s="88"/>
      <c r="R232" s="88"/>
      <c r="S232" s="88"/>
      <c r="T232" s="89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4" t="s">
        <v>129</v>
      </c>
      <c r="AU232" s="14" t="s">
        <v>84</v>
      </c>
    </row>
    <row r="233" s="2" customFormat="1" ht="16.5" customHeight="1">
      <c r="A233" s="35"/>
      <c r="B233" s="36"/>
      <c r="C233" s="207" t="s">
        <v>336</v>
      </c>
      <c r="D233" s="207" t="s">
        <v>124</v>
      </c>
      <c r="E233" s="208" t="s">
        <v>767</v>
      </c>
      <c r="F233" s="209" t="s">
        <v>768</v>
      </c>
      <c r="G233" s="210" t="s">
        <v>690</v>
      </c>
      <c r="H233" s="211">
        <v>109</v>
      </c>
      <c r="I233" s="212"/>
      <c r="J233" s="213">
        <f>ROUND(I233*H233,2)</f>
        <v>0</v>
      </c>
      <c r="K233" s="209" t="s">
        <v>1</v>
      </c>
      <c r="L233" s="41"/>
      <c r="M233" s="214" t="s">
        <v>1</v>
      </c>
      <c r="N233" s="215" t="s">
        <v>39</v>
      </c>
      <c r="O233" s="88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18" t="s">
        <v>128</v>
      </c>
      <c r="AT233" s="218" t="s">
        <v>124</v>
      </c>
      <c r="AU233" s="218" t="s">
        <v>84</v>
      </c>
      <c r="AY233" s="14" t="s">
        <v>123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14" t="s">
        <v>82</v>
      </c>
      <c r="BK233" s="219">
        <f>ROUND(I233*H233,2)</f>
        <v>0</v>
      </c>
      <c r="BL233" s="14" t="s">
        <v>128</v>
      </c>
      <c r="BM233" s="218" t="s">
        <v>143</v>
      </c>
    </row>
    <row r="234" s="2" customFormat="1">
      <c r="A234" s="35"/>
      <c r="B234" s="36"/>
      <c r="C234" s="37"/>
      <c r="D234" s="220" t="s">
        <v>129</v>
      </c>
      <c r="E234" s="37"/>
      <c r="F234" s="221" t="s">
        <v>768</v>
      </c>
      <c r="G234" s="37"/>
      <c r="H234" s="37"/>
      <c r="I234" s="222"/>
      <c r="J234" s="37"/>
      <c r="K234" s="37"/>
      <c r="L234" s="41"/>
      <c r="M234" s="223"/>
      <c r="N234" s="224"/>
      <c r="O234" s="88"/>
      <c r="P234" s="88"/>
      <c r="Q234" s="88"/>
      <c r="R234" s="88"/>
      <c r="S234" s="88"/>
      <c r="T234" s="89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4" t="s">
        <v>129</v>
      </c>
      <c r="AU234" s="14" t="s">
        <v>84</v>
      </c>
    </row>
    <row r="235" s="2" customFormat="1" ht="16.5" customHeight="1">
      <c r="A235" s="35"/>
      <c r="B235" s="36"/>
      <c r="C235" s="207" t="s">
        <v>280</v>
      </c>
      <c r="D235" s="207" t="s">
        <v>124</v>
      </c>
      <c r="E235" s="208" t="s">
        <v>769</v>
      </c>
      <c r="F235" s="209" t="s">
        <v>770</v>
      </c>
      <c r="G235" s="210" t="s">
        <v>690</v>
      </c>
      <c r="H235" s="211">
        <v>10</v>
      </c>
      <c r="I235" s="212"/>
      <c r="J235" s="213">
        <f>ROUND(I235*H235,2)</f>
        <v>0</v>
      </c>
      <c r="K235" s="209" t="s">
        <v>1</v>
      </c>
      <c r="L235" s="41"/>
      <c r="M235" s="214" t="s">
        <v>1</v>
      </c>
      <c r="N235" s="215" t="s">
        <v>39</v>
      </c>
      <c r="O235" s="88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18" t="s">
        <v>128</v>
      </c>
      <c r="AT235" s="218" t="s">
        <v>124</v>
      </c>
      <c r="AU235" s="218" t="s">
        <v>84</v>
      </c>
      <c r="AY235" s="14" t="s">
        <v>123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14" t="s">
        <v>82</v>
      </c>
      <c r="BK235" s="219">
        <f>ROUND(I235*H235,2)</f>
        <v>0</v>
      </c>
      <c r="BL235" s="14" t="s">
        <v>128</v>
      </c>
      <c r="BM235" s="218" t="s">
        <v>149</v>
      </c>
    </row>
    <row r="236" s="2" customFormat="1">
      <c r="A236" s="35"/>
      <c r="B236" s="36"/>
      <c r="C236" s="37"/>
      <c r="D236" s="220" t="s">
        <v>129</v>
      </c>
      <c r="E236" s="37"/>
      <c r="F236" s="221" t="s">
        <v>770</v>
      </c>
      <c r="G236" s="37"/>
      <c r="H236" s="37"/>
      <c r="I236" s="222"/>
      <c r="J236" s="37"/>
      <c r="K236" s="37"/>
      <c r="L236" s="41"/>
      <c r="M236" s="223"/>
      <c r="N236" s="224"/>
      <c r="O236" s="88"/>
      <c r="P236" s="88"/>
      <c r="Q236" s="88"/>
      <c r="R236" s="88"/>
      <c r="S236" s="88"/>
      <c r="T236" s="89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4" t="s">
        <v>129</v>
      </c>
      <c r="AU236" s="14" t="s">
        <v>84</v>
      </c>
    </row>
    <row r="237" s="2" customFormat="1" ht="16.5" customHeight="1">
      <c r="A237" s="35"/>
      <c r="B237" s="36"/>
      <c r="C237" s="207" t="s">
        <v>341</v>
      </c>
      <c r="D237" s="207" t="s">
        <v>124</v>
      </c>
      <c r="E237" s="208" t="s">
        <v>771</v>
      </c>
      <c r="F237" s="209" t="s">
        <v>772</v>
      </c>
      <c r="G237" s="210" t="s">
        <v>690</v>
      </c>
      <c r="H237" s="211">
        <v>35</v>
      </c>
      <c r="I237" s="212"/>
      <c r="J237" s="213">
        <f>ROUND(I237*H237,2)</f>
        <v>0</v>
      </c>
      <c r="K237" s="209" t="s">
        <v>1</v>
      </c>
      <c r="L237" s="41"/>
      <c r="M237" s="214" t="s">
        <v>1</v>
      </c>
      <c r="N237" s="215" t="s">
        <v>39</v>
      </c>
      <c r="O237" s="88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18" t="s">
        <v>128</v>
      </c>
      <c r="AT237" s="218" t="s">
        <v>124</v>
      </c>
      <c r="AU237" s="218" t="s">
        <v>84</v>
      </c>
      <c r="AY237" s="14" t="s">
        <v>123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4" t="s">
        <v>82</v>
      </c>
      <c r="BK237" s="219">
        <f>ROUND(I237*H237,2)</f>
        <v>0</v>
      </c>
      <c r="BL237" s="14" t="s">
        <v>128</v>
      </c>
      <c r="BM237" s="218" t="s">
        <v>156</v>
      </c>
    </row>
    <row r="238" s="2" customFormat="1">
      <c r="A238" s="35"/>
      <c r="B238" s="36"/>
      <c r="C238" s="37"/>
      <c r="D238" s="220" t="s">
        <v>129</v>
      </c>
      <c r="E238" s="37"/>
      <c r="F238" s="221" t="s">
        <v>772</v>
      </c>
      <c r="G238" s="37"/>
      <c r="H238" s="37"/>
      <c r="I238" s="222"/>
      <c r="J238" s="37"/>
      <c r="K238" s="37"/>
      <c r="L238" s="41"/>
      <c r="M238" s="223"/>
      <c r="N238" s="224"/>
      <c r="O238" s="88"/>
      <c r="P238" s="88"/>
      <c r="Q238" s="88"/>
      <c r="R238" s="88"/>
      <c r="S238" s="88"/>
      <c r="T238" s="89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4" t="s">
        <v>129</v>
      </c>
      <c r="AU238" s="14" t="s">
        <v>84</v>
      </c>
    </row>
    <row r="239" s="2" customFormat="1" ht="16.5" customHeight="1">
      <c r="A239" s="35"/>
      <c r="B239" s="36"/>
      <c r="C239" s="207" t="s">
        <v>283</v>
      </c>
      <c r="D239" s="207" t="s">
        <v>124</v>
      </c>
      <c r="E239" s="208" t="s">
        <v>773</v>
      </c>
      <c r="F239" s="209" t="s">
        <v>774</v>
      </c>
      <c r="G239" s="210" t="s">
        <v>690</v>
      </c>
      <c r="H239" s="211">
        <v>45</v>
      </c>
      <c r="I239" s="212"/>
      <c r="J239" s="213">
        <f>ROUND(I239*H239,2)</f>
        <v>0</v>
      </c>
      <c r="K239" s="209" t="s">
        <v>1</v>
      </c>
      <c r="L239" s="41"/>
      <c r="M239" s="214" t="s">
        <v>1</v>
      </c>
      <c r="N239" s="215" t="s">
        <v>39</v>
      </c>
      <c r="O239" s="88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18" t="s">
        <v>128</v>
      </c>
      <c r="AT239" s="218" t="s">
        <v>124</v>
      </c>
      <c r="AU239" s="218" t="s">
        <v>84</v>
      </c>
      <c r="AY239" s="14" t="s">
        <v>123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4" t="s">
        <v>82</v>
      </c>
      <c r="BK239" s="219">
        <f>ROUND(I239*H239,2)</f>
        <v>0</v>
      </c>
      <c r="BL239" s="14" t="s">
        <v>128</v>
      </c>
      <c r="BM239" s="218" t="s">
        <v>164</v>
      </c>
    </row>
    <row r="240" s="2" customFormat="1">
      <c r="A240" s="35"/>
      <c r="B240" s="36"/>
      <c r="C240" s="37"/>
      <c r="D240" s="220" t="s">
        <v>129</v>
      </c>
      <c r="E240" s="37"/>
      <c r="F240" s="221" t="s">
        <v>774</v>
      </c>
      <c r="G240" s="37"/>
      <c r="H240" s="37"/>
      <c r="I240" s="222"/>
      <c r="J240" s="37"/>
      <c r="K240" s="37"/>
      <c r="L240" s="41"/>
      <c r="M240" s="223"/>
      <c r="N240" s="224"/>
      <c r="O240" s="88"/>
      <c r="P240" s="88"/>
      <c r="Q240" s="88"/>
      <c r="R240" s="88"/>
      <c r="S240" s="88"/>
      <c r="T240" s="89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4" t="s">
        <v>129</v>
      </c>
      <c r="AU240" s="14" t="s">
        <v>84</v>
      </c>
    </row>
    <row r="241" s="2" customFormat="1" ht="16.5" customHeight="1">
      <c r="A241" s="35"/>
      <c r="B241" s="36"/>
      <c r="C241" s="207" t="s">
        <v>346</v>
      </c>
      <c r="D241" s="207" t="s">
        <v>124</v>
      </c>
      <c r="E241" s="208" t="s">
        <v>775</v>
      </c>
      <c r="F241" s="209" t="s">
        <v>776</v>
      </c>
      <c r="G241" s="210" t="s">
        <v>690</v>
      </c>
      <c r="H241" s="211">
        <v>3</v>
      </c>
      <c r="I241" s="212"/>
      <c r="J241" s="213">
        <f>ROUND(I241*H241,2)</f>
        <v>0</v>
      </c>
      <c r="K241" s="209" t="s">
        <v>1</v>
      </c>
      <c r="L241" s="41"/>
      <c r="M241" s="214" t="s">
        <v>1</v>
      </c>
      <c r="N241" s="215" t="s">
        <v>39</v>
      </c>
      <c r="O241" s="88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18" t="s">
        <v>128</v>
      </c>
      <c r="AT241" s="218" t="s">
        <v>124</v>
      </c>
      <c r="AU241" s="218" t="s">
        <v>84</v>
      </c>
      <c r="AY241" s="14" t="s">
        <v>123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14" t="s">
        <v>82</v>
      </c>
      <c r="BK241" s="219">
        <f>ROUND(I241*H241,2)</f>
        <v>0</v>
      </c>
      <c r="BL241" s="14" t="s">
        <v>128</v>
      </c>
      <c r="BM241" s="218" t="s">
        <v>171</v>
      </c>
    </row>
    <row r="242" s="2" customFormat="1">
      <c r="A242" s="35"/>
      <c r="B242" s="36"/>
      <c r="C242" s="37"/>
      <c r="D242" s="220" t="s">
        <v>129</v>
      </c>
      <c r="E242" s="37"/>
      <c r="F242" s="221" t="s">
        <v>776</v>
      </c>
      <c r="G242" s="37"/>
      <c r="H242" s="37"/>
      <c r="I242" s="222"/>
      <c r="J242" s="37"/>
      <c r="K242" s="37"/>
      <c r="L242" s="41"/>
      <c r="M242" s="223"/>
      <c r="N242" s="224"/>
      <c r="O242" s="88"/>
      <c r="P242" s="88"/>
      <c r="Q242" s="88"/>
      <c r="R242" s="88"/>
      <c r="S242" s="88"/>
      <c r="T242" s="89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4" t="s">
        <v>129</v>
      </c>
      <c r="AU242" s="14" t="s">
        <v>84</v>
      </c>
    </row>
    <row r="243" s="2" customFormat="1" ht="16.5" customHeight="1">
      <c r="A243" s="35"/>
      <c r="B243" s="36"/>
      <c r="C243" s="207" t="s">
        <v>287</v>
      </c>
      <c r="D243" s="207" t="s">
        <v>124</v>
      </c>
      <c r="E243" s="208" t="s">
        <v>777</v>
      </c>
      <c r="F243" s="209" t="s">
        <v>778</v>
      </c>
      <c r="G243" s="210" t="s">
        <v>690</v>
      </c>
      <c r="H243" s="211">
        <v>382</v>
      </c>
      <c r="I243" s="212"/>
      <c r="J243" s="213">
        <f>ROUND(I243*H243,2)</f>
        <v>0</v>
      </c>
      <c r="K243" s="209" t="s">
        <v>1</v>
      </c>
      <c r="L243" s="41"/>
      <c r="M243" s="214" t="s">
        <v>1</v>
      </c>
      <c r="N243" s="215" t="s">
        <v>39</v>
      </c>
      <c r="O243" s="88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18" t="s">
        <v>128</v>
      </c>
      <c r="AT243" s="218" t="s">
        <v>124</v>
      </c>
      <c r="AU243" s="218" t="s">
        <v>84</v>
      </c>
      <c r="AY243" s="14" t="s">
        <v>123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14" t="s">
        <v>82</v>
      </c>
      <c r="BK243" s="219">
        <f>ROUND(I243*H243,2)</f>
        <v>0</v>
      </c>
      <c r="BL243" s="14" t="s">
        <v>128</v>
      </c>
      <c r="BM243" s="218" t="s">
        <v>351</v>
      </c>
    </row>
    <row r="244" s="2" customFormat="1">
      <c r="A244" s="35"/>
      <c r="B244" s="36"/>
      <c r="C244" s="37"/>
      <c r="D244" s="220" t="s">
        <v>129</v>
      </c>
      <c r="E244" s="37"/>
      <c r="F244" s="221" t="s">
        <v>778</v>
      </c>
      <c r="G244" s="37"/>
      <c r="H244" s="37"/>
      <c r="I244" s="222"/>
      <c r="J244" s="37"/>
      <c r="K244" s="37"/>
      <c r="L244" s="41"/>
      <c r="M244" s="223"/>
      <c r="N244" s="224"/>
      <c r="O244" s="88"/>
      <c r="P244" s="88"/>
      <c r="Q244" s="88"/>
      <c r="R244" s="88"/>
      <c r="S244" s="88"/>
      <c r="T244" s="89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4" t="s">
        <v>129</v>
      </c>
      <c r="AU244" s="14" t="s">
        <v>84</v>
      </c>
    </row>
    <row r="245" s="2" customFormat="1" ht="16.5" customHeight="1">
      <c r="A245" s="35"/>
      <c r="B245" s="36"/>
      <c r="C245" s="207" t="s">
        <v>352</v>
      </c>
      <c r="D245" s="207" t="s">
        <v>124</v>
      </c>
      <c r="E245" s="208" t="s">
        <v>779</v>
      </c>
      <c r="F245" s="209" t="s">
        <v>780</v>
      </c>
      <c r="G245" s="210" t="s">
        <v>690</v>
      </c>
      <c r="H245" s="211">
        <v>43</v>
      </c>
      <c r="I245" s="212"/>
      <c r="J245" s="213">
        <f>ROUND(I245*H245,2)</f>
        <v>0</v>
      </c>
      <c r="K245" s="209" t="s">
        <v>1</v>
      </c>
      <c r="L245" s="41"/>
      <c r="M245" s="214" t="s">
        <v>1</v>
      </c>
      <c r="N245" s="215" t="s">
        <v>39</v>
      </c>
      <c r="O245" s="88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18" t="s">
        <v>128</v>
      </c>
      <c r="AT245" s="218" t="s">
        <v>124</v>
      </c>
      <c r="AU245" s="218" t="s">
        <v>84</v>
      </c>
      <c r="AY245" s="14" t="s">
        <v>123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14" t="s">
        <v>82</v>
      </c>
      <c r="BK245" s="219">
        <f>ROUND(I245*H245,2)</f>
        <v>0</v>
      </c>
      <c r="BL245" s="14" t="s">
        <v>128</v>
      </c>
      <c r="BM245" s="218" t="s">
        <v>355</v>
      </c>
    </row>
    <row r="246" s="2" customFormat="1">
      <c r="A246" s="35"/>
      <c r="B246" s="36"/>
      <c r="C246" s="37"/>
      <c r="D246" s="220" t="s">
        <v>129</v>
      </c>
      <c r="E246" s="37"/>
      <c r="F246" s="221" t="s">
        <v>780</v>
      </c>
      <c r="G246" s="37"/>
      <c r="H246" s="37"/>
      <c r="I246" s="222"/>
      <c r="J246" s="37"/>
      <c r="K246" s="37"/>
      <c r="L246" s="41"/>
      <c r="M246" s="223"/>
      <c r="N246" s="224"/>
      <c r="O246" s="88"/>
      <c r="P246" s="88"/>
      <c r="Q246" s="88"/>
      <c r="R246" s="88"/>
      <c r="S246" s="88"/>
      <c r="T246" s="89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4" t="s">
        <v>129</v>
      </c>
      <c r="AU246" s="14" t="s">
        <v>84</v>
      </c>
    </row>
    <row r="247" s="2" customFormat="1" ht="16.5" customHeight="1">
      <c r="A247" s="35"/>
      <c r="B247" s="36"/>
      <c r="C247" s="207" t="s">
        <v>290</v>
      </c>
      <c r="D247" s="207" t="s">
        <v>124</v>
      </c>
      <c r="E247" s="208" t="s">
        <v>781</v>
      </c>
      <c r="F247" s="209" t="s">
        <v>782</v>
      </c>
      <c r="G247" s="210" t="s">
        <v>690</v>
      </c>
      <c r="H247" s="211">
        <v>48</v>
      </c>
      <c r="I247" s="212"/>
      <c r="J247" s="213">
        <f>ROUND(I247*H247,2)</f>
        <v>0</v>
      </c>
      <c r="K247" s="209" t="s">
        <v>1</v>
      </c>
      <c r="L247" s="41"/>
      <c r="M247" s="214" t="s">
        <v>1</v>
      </c>
      <c r="N247" s="215" t="s">
        <v>39</v>
      </c>
      <c r="O247" s="88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18" t="s">
        <v>128</v>
      </c>
      <c r="AT247" s="218" t="s">
        <v>124</v>
      </c>
      <c r="AU247" s="218" t="s">
        <v>84</v>
      </c>
      <c r="AY247" s="14" t="s">
        <v>123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14" t="s">
        <v>82</v>
      </c>
      <c r="BK247" s="219">
        <f>ROUND(I247*H247,2)</f>
        <v>0</v>
      </c>
      <c r="BL247" s="14" t="s">
        <v>128</v>
      </c>
      <c r="BM247" s="218" t="s">
        <v>358</v>
      </c>
    </row>
    <row r="248" s="2" customFormat="1">
      <c r="A248" s="35"/>
      <c r="B248" s="36"/>
      <c r="C248" s="37"/>
      <c r="D248" s="220" t="s">
        <v>129</v>
      </c>
      <c r="E248" s="37"/>
      <c r="F248" s="221" t="s">
        <v>782</v>
      </c>
      <c r="G248" s="37"/>
      <c r="H248" s="37"/>
      <c r="I248" s="222"/>
      <c r="J248" s="37"/>
      <c r="K248" s="37"/>
      <c r="L248" s="41"/>
      <c r="M248" s="223"/>
      <c r="N248" s="224"/>
      <c r="O248" s="88"/>
      <c r="P248" s="88"/>
      <c r="Q248" s="88"/>
      <c r="R248" s="88"/>
      <c r="S248" s="88"/>
      <c r="T248" s="89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4" t="s">
        <v>129</v>
      </c>
      <c r="AU248" s="14" t="s">
        <v>84</v>
      </c>
    </row>
    <row r="249" s="2" customFormat="1" ht="24.15" customHeight="1">
      <c r="A249" s="35"/>
      <c r="B249" s="36"/>
      <c r="C249" s="207" t="s">
        <v>359</v>
      </c>
      <c r="D249" s="207" t="s">
        <v>124</v>
      </c>
      <c r="E249" s="208" t="s">
        <v>783</v>
      </c>
      <c r="F249" s="209" t="s">
        <v>784</v>
      </c>
      <c r="G249" s="210" t="s">
        <v>690</v>
      </c>
      <c r="H249" s="211">
        <v>18</v>
      </c>
      <c r="I249" s="212"/>
      <c r="J249" s="213">
        <f>ROUND(I249*H249,2)</f>
        <v>0</v>
      </c>
      <c r="K249" s="209" t="s">
        <v>1</v>
      </c>
      <c r="L249" s="41"/>
      <c r="M249" s="214" t="s">
        <v>1</v>
      </c>
      <c r="N249" s="215" t="s">
        <v>39</v>
      </c>
      <c r="O249" s="88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18" t="s">
        <v>128</v>
      </c>
      <c r="AT249" s="218" t="s">
        <v>124</v>
      </c>
      <c r="AU249" s="218" t="s">
        <v>84</v>
      </c>
      <c r="AY249" s="14" t="s">
        <v>123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4" t="s">
        <v>82</v>
      </c>
      <c r="BK249" s="219">
        <f>ROUND(I249*H249,2)</f>
        <v>0</v>
      </c>
      <c r="BL249" s="14" t="s">
        <v>128</v>
      </c>
      <c r="BM249" s="218" t="s">
        <v>365</v>
      </c>
    </row>
    <row r="250" s="2" customFormat="1">
      <c r="A250" s="35"/>
      <c r="B250" s="36"/>
      <c r="C250" s="37"/>
      <c r="D250" s="220" t="s">
        <v>129</v>
      </c>
      <c r="E250" s="37"/>
      <c r="F250" s="221" t="s">
        <v>784</v>
      </c>
      <c r="G250" s="37"/>
      <c r="H250" s="37"/>
      <c r="I250" s="222"/>
      <c r="J250" s="37"/>
      <c r="K250" s="37"/>
      <c r="L250" s="41"/>
      <c r="M250" s="223"/>
      <c r="N250" s="224"/>
      <c r="O250" s="88"/>
      <c r="P250" s="88"/>
      <c r="Q250" s="88"/>
      <c r="R250" s="88"/>
      <c r="S250" s="88"/>
      <c r="T250" s="89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4" t="s">
        <v>129</v>
      </c>
      <c r="AU250" s="14" t="s">
        <v>84</v>
      </c>
    </row>
    <row r="251" s="2" customFormat="1" ht="24.15" customHeight="1">
      <c r="A251" s="35"/>
      <c r="B251" s="36"/>
      <c r="C251" s="207" t="s">
        <v>293</v>
      </c>
      <c r="D251" s="207" t="s">
        <v>124</v>
      </c>
      <c r="E251" s="208" t="s">
        <v>785</v>
      </c>
      <c r="F251" s="209" t="s">
        <v>786</v>
      </c>
      <c r="G251" s="210" t="s">
        <v>690</v>
      </c>
      <c r="H251" s="211">
        <v>24</v>
      </c>
      <c r="I251" s="212"/>
      <c r="J251" s="213">
        <f>ROUND(I251*H251,2)</f>
        <v>0</v>
      </c>
      <c r="K251" s="209" t="s">
        <v>1</v>
      </c>
      <c r="L251" s="41"/>
      <c r="M251" s="214" t="s">
        <v>1</v>
      </c>
      <c r="N251" s="215" t="s">
        <v>39</v>
      </c>
      <c r="O251" s="88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18" t="s">
        <v>128</v>
      </c>
      <c r="AT251" s="218" t="s">
        <v>124</v>
      </c>
      <c r="AU251" s="218" t="s">
        <v>84</v>
      </c>
      <c r="AY251" s="14" t="s">
        <v>123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14" t="s">
        <v>82</v>
      </c>
      <c r="BK251" s="219">
        <f>ROUND(I251*H251,2)</f>
        <v>0</v>
      </c>
      <c r="BL251" s="14" t="s">
        <v>128</v>
      </c>
      <c r="BM251" s="218" t="s">
        <v>369</v>
      </c>
    </row>
    <row r="252" s="2" customFormat="1">
      <c r="A252" s="35"/>
      <c r="B252" s="36"/>
      <c r="C252" s="37"/>
      <c r="D252" s="220" t="s">
        <v>129</v>
      </c>
      <c r="E252" s="37"/>
      <c r="F252" s="221" t="s">
        <v>786</v>
      </c>
      <c r="G252" s="37"/>
      <c r="H252" s="37"/>
      <c r="I252" s="222"/>
      <c r="J252" s="37"/>
      <c r="K252" s="37"/>
      <c r="L252" s="41"/>
      <c r="M252" s="223"/>
      <c r="N252" s="224"/>
      <c r="O252" s="88"/>
      <c r="P252" s="88"/>
      <c r="Q252" s="88"/>
      <c r="R252" s="88"/>
      <c r="S252" s="88"/>
      <c r="T252" s="89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4" t="s">
        <v>129</v>
      </c>
      <c r="AU252" s="14" t="s">
        <v>84</v>
      </c>
    </row>
    <row r="253" s="2" customFormat="1" ht="24.15" customHeight="1">
      <c r="A253" s="35"/>
      <c r="B253" s="36"/>
      <c r="C253" s="207" t="s">
        <v>366</v>
      </c>
      <c r="D253" s="207" t="s">
        <v>124</v>
      </c>
      <c r="E253" s="208" t="s">
        <v>787</v>
      </c>
      <c r="F253" s="209" t="s">
        <v>788</v>
      </c>
      <c r="G253" s="210" t="s">
        <v>690</v>
      </c>
      <c r="H253" s="211">
        <v>16</v>
      </c>
      <c r="I253" s="212"/>
      <c r="J253" s="213">
        <f>ROUND(I253*H253,2)</f>
        <v>0</v>
      </c>
      <c r="K253" s="209" t="s">
        <v>1</v>
      </c>
      <c r="L253" s="41"/>
      <c r="M253" s="214" t="s">
        <v>1</v>
      </c>
      <c r="N253" s="215" t="s">
        <v>39</v>
      </c>
      <c r="O253" s="88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18" t="s">
        <v>128</v>
      </c>
      <c r="AT253" s="218" t="s">
        <v>124</v>
      </c>
      <c r="AU253" s="218" t="s">
        <v>84</v>
      </c>
      <c r="AY253" s="14" t="s">
        <v>123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14" t="s">
        <v>82</v>
      </c>
      <c r="BK253" s="219">
        <f>ROUND(I253*H253,2)</f>
        <v>0</v>
      </c>
      <c r="BL253" s="14" t="s">
        <v>128</v>
      </c>
      <c r="BM253" s="218" t="s">
        <v>372</v>
      </c>
    </row>
    <row r="254" s="2" customFormat="1">
      <c r="A254" s="35"/>
      <c r="B254" s="36"/>
      <c r="C254" s="37"/>
      <c r="D254" s="220" t="s">
        <v>129</v>
      </c>
      <c r="E254" s="37"/>
      <c r="F254" s="221" t="s">
        <v>788</v>
      </c>
      <c r="G254" s="37"/>
      <c r="H254" s="37"/>
      <c r="I254" s="222"/>
      <c r="J254" s="37"/>
      <c r="K254" s="37"/>
      <c r="L254" s="41"/>
      <c r="M254" s="223"/>
      <c r="N254" s="224"/>
      <c r="O254" s="88"/>
      <c r="P254" s="88"/>
      <c r="Q254" s="88"/>
      <c r="R254" s="88"/>
      <c r="S254" s="88"/>
      <c r="T254" s="89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4" t="s">
        <v>129</v>
      </c>
      <c r="AU254" s="14" t="s">
        <v>84</v>
      </c>
    </row>
    <row r="255" s="2" customFormat="1" ht="16.5" customHeight="1">
      <c r="A255" s="35"/>
      <c r="B255" s="36"/>
      <c r="C255" s="207" t="s">
        <v>295</v>
      </c>
      <c r="D255" s="207" t="s">
        <v>124</v>
      </c>
      <c r="E255" s="208" t="s">
        <v>789</v>
      </c>
      <c r="F255" s="209" t="s">
        <v>790</v>
      </c>
      <c r="G255" s="210" t="s">
        <v>127</v>
      </c>
      <c r="H255" s="211">
        <v>1</v>
      </c>
      <c r="I255" s="212"/>
      <c r="J255" s="213">
        <f>ROUND(I255*H255,2)</f>
        <v>0</v>
      </c>
      <c r="K255" s="209" t="s">
        <v>1</v>
      </c>
      <c r="L255" s="41"/>
      <c r="M255" s="214" t="s">
        <v>1</v>
      </c>
      <c r="N255" s="215" t="s">
        <v>39</v>
      </c>
      <c r="O255" s="88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18" t="s">
        <v>128</v>
      </c>
      <c r="AT255" s="218" t="s">
        <v>124</v>
      </c>
      <c r="AU255" s="218" t="s">
        <v>84</v>
      </c>
      <c r="AY255" s="14" t="s">
        <v>123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14" t="s">
        <v>82</v>
      </c>
      <c r="BK255" s="219">
        <f>ROUND(I255*H255,2)</f>
        <v>0</v>
      </c>
      <c r="BL255" s="14" t="s">
        <v>128</v>
      </c>
      <c r="BM255" s="218" t="s">
        <v>376</v>
      </c>
    </row>
    <row r="256" s="2" customFormat="1">
      <c r="A256" s="35"/>
      <c r="B256" s="36"/>
      <c r="C256" s="37"/>
      <c r="D256" s="220" t="s">
        <v>129</v>
      </c>
      <c r="E256" s="37"/>
      <c r="F256" s="221" t="s">
        <v>790</v>
      </c>
      <c r="G256" s="37"/>
      <c r="H256" s="37"/>
      <c r="I256" s="222"/>
      <c r="J256" s="37"/>
      <c r="K256" s="37"/>
      <c r="L256" s="41"/>
      <c r="M256" s="223"/>
      <c r="N256" s="224"/>
      <c r="O256" s="88"/>
      <c r="P256" s="88"/>
      <c r="Q256" s="88"/>
      <c r="R256" s="88"/>
      <c r="S256" s="88"/>
      <c r="T256" s="89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4" t="s">
        <v>129</v>
      </c>
      <c r="AU256" s="14" t="s">
        <v>84</v>
      </c>
    </row>
    <row r="257" s="2" customFormat="1" ht="16.5" customHeight="1">
      <c r="A257" s="35"/>
      <c r="B257" s="36"/>
      <c r="C257" s="207" t="s">
        <v>373</v>
      </c>
      <c r="D257" s="207" t="s">
        <v>124</v>
      </c>
      <c r="E257" s="208" t="s">
        <v>791</v>
      </c>
      <c r="F257" s="209" t="s">
        <v>792</v>
      </c>
      <c r="G257" s="210" t="s">
        <v>690</v>
      </c>
      <c r="H257" s="211">
        <v>66</v>
      </c>
      <c r="I257" s="212"/>
      <c r="J257" s="213">
        <f>ROUND(I257*H257,2)</f>
        <v>0</v>
      </c>
      <c r="K257" s="209" t="s">
        <v>1</v>
      </c>
      <c r="L257" s="41"/>
      <c r="M257" s="214" t="s">
        <v>1</v>
      </c>
      <c r="N257" s="215" t="s">
        <v>39</v>
      </c>
      <c r="O257" s="88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18" t="s">
        <v>128</v>
      </c>
      <c r="AT257" s="218" t="s">
        <v>124</v>
      </c>
      <c r="AU257" s="218" t="s">
        <v>84</v>
      </c>
      <c r="AY257" s="14" t="s">
        <v>123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14" t="s">
        <v>82</v>
      </c>
      <c r="BK257" s="219">
        <f>ROUND(I257*H257,2)</f>
        <v>0</v>
      </c>
      <c r="BL257" s="14" t="s">
        <v>128</v>
      </c>
      <c r="BM257" s="218" t="s">
        <v>617</v>
      </c>
    </row>
    <row r="258" s="2" customFormat="1">
      <c r="A258" s="35"/>
      <c r="B258" s="36"/>
      <c r="C258" s="37"/>
      <c r="D258" s="220" t="s">
        <v>129</v>
      </c>
      <c r="E258" s="37"/>
      <c r="F258" s="221" t="s">
        <v>792</v>
      </c>
      <c r="G258" s="37"/>
      <c r="H258" s="37"/>
      <c r="I258" s="222"/>
      <c r="J258" s="37"/>
      <c r="K258" s="37"/>
      <c r="L258" s="41"/>
      <c r="M258" s="223"/>
      <c r="N258" s="224"/>
      <c r="O258" s="88"/>
      <c r="P258" s="88"/>
      <c r="Q258" s="88"/>
      <c r="R258" s="88"/>
      <c r="S258" s="88"/>
      <c r="T258" s="89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4" t="s">
        <v>129</v>
      </c>
      <c r="AU258" s="14" t="s">
        <v>84</v>
      </c>
    </row>
    <row r="259" s="2" customFormat="1" ht="16.5" customHeight="1">
      <c r="A259" s="35"/>
      <c r="B259" s="36"/>
      <c r="C259" s="207" t="s">
        <v>298</v>
      </c>
      <c r="D259" s="207" t="s">
        <v>124</v>
      </c>
      <c r="E259" s="208" t="s">
        <v>793</v>
      </c>
      <c r="F259" s="209" t="s">
        <v>794</v>
      </c>
      <c r="G259" s="210" t="s">
        <v>127</v>
      </c>
      <c r="H259" s="211">
        <v>6</v>
      </c>
      <c r="I259" s="212"/>
      <c r="J259" s="213">
        <f>ROUND(I259*H259,2)</f>
        <v>0</v>
      </c>
      <c r="K259" s="209" t="s">
        <v>1</v>
      </c>
      <c r="L259" s="41"/>
      <c r="M259" s="214" t="s">
        <v>1</v>
      </c>
      <c r="N259" s="215" t="s">
        <v>39</v>
      </c>
      <c r="O259" s="88"/>
      <c r="P259" s="216">
        <f>O259*H259</f>
        <v>0</v>
      </c>
      <c r="Q259" s="216">
        <v>0</v>
      </c>
      <c r="R259" s="216">
        <f>Q259*H259</f>
        <v>0</v>
      </c>
      <c r="S259" s="216">
        <v>0</v>
      </c>
      <c r="T259" s="21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18" t="s">
        <v>128</v>
      </c>
      <c r="AT259" s="218" t="s">
        <v>124</v>
      </c>
      <c r="AU259" s="218" t="s">
        <v>84</v>
      </c>
      <c r="AY259" s="14" t="s">
        <v>123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14" t="s">
        <v>82</v>
      </c>
      <c r="BK259" s="219">
        <f>ROUND(I259*H259,2)</f>
        <v>0</v>
      </c>
      <c r="BL259" s="14" t="s">
        <v>128</v>
      </c>
      <c r="BM259" s="218" t="s">
        <v>380</v>
      </c>
    </row>
    <row r="260" s="2" customFormat="1">
      <c r="A260" s="35"/>
      <c r="B260" s="36"/>
      <c r="C260" s="37"/>
      <c r="D260" s="220" t="s">
        <v>129</v>
      </c>
      <c r="E260" s="37"/>
      <c r="F260" s="221" t="s">
        <v>794</v>
      </c>
      <c r="G260" s="37"/>
      <c r="H260" s="37"/>
      <c r="I260" s="222"/>
      <c r="J260" s="37"/>
      <c r="K260" s="37"/>
      <c r="L260" s="41"/>
      <c r="M260" s="223"/>
      <c r="N260" s="224"/>
      <c r="O260" s="88"/>
      <c r="P260" s="88"/>
      <c r="Q260" s="88"/>
      <c r="R260" s="88"/>
      <c r="S260" s="88"/>
      <c r="T260" s="89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4" t="s">
        <v>129</v>
      </c>
      <c r="AU260" s="14" t="s">
        <v>84</v>
      </c>
    </row>
    <row r="261" s="2" customFormat="1" ht="21.75" customHeight="1">
      <c r="A261" s="35"/>
      <c r="B261" s="36"/>
      <c r="C261" s="207" t="s">
        <v>381</v>
      </c>
      <c r="D261" s="207" t="s">
        <v>124</v>
      </c>
      <c r="E261" s="208" t="s">
        <v>795</v>
      </c>
      <c r="F261" s="209" t="s">
        <v>796</v>
      </c>
      <c r="G261" s="210" t="s">
        <v>196</v>
      </c>
      <c r="H261" s="211">
        <v>1</v>
      </c>
      <c r="I261" s="212"/>
      <c r="J261" s="213">
        <f>ROUND(I261*H261,2)</f>
        <v>0</v>
      </c>
      <c r="K261" s="209" t="s">
        <v>1</v>
      </c>
      <c r="L261" s="41"/>
      <c r="M261" s="214" t="s">
        <v>1</v>
      </c>
      <c r="N261" s="215" t="s">
        <v>39</v>
      </c>
      <c r="O261" s="88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18" t="s">
        <v>128</v>
      </c>
      <c r="AT261" s="218" t="s">
        <v>124</v>
      </c>
      <c r="AU261" s="218" t="s">
        <v>84</v>
      </c>
      <c r="AY261" s="14" t="s">
        <v>123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4" t="s">
        <v>82</v>
      </c>
      <c r="BK261" s="219">
        <f>ROUND(I261*H261,2)</f>
        <v>0</v>
      </c>
      <c r="BL261" s="14" t="s">
        <v>128</v>
      </c>
      <c r="BM261" s="218" t="s">
        <v>384</v>
      </c>
    </row>
    <row r="262" s="2" customFormat="1">
      <c r="A262" s="35"/>
      <c r="B262" s="36"/>
      <c r="C262" s="37"/>
      <c r="D262" s="220" t="s">
        <v>129</v>
      </c>
      <c r="E262" s="37"/>
      <c r="F262" s="221" t="s">
        <v>796</v>
      </c>
      <c r="G262" s="37"/>
      <c r="H262" s="37"/>
      <c r="I262" s="222"/>
      <c r="J262" s="37"/>
      <c r="K262" s="37"/>
      <c r="L262" s="41"/>
      <c r="M262" s="223"/>
      <c r="N262" s="224"/>
      <c r="O262" s="88"/>
      <c r="P262" s="88"/>
      <c r="Q262" s="88"/>
      <c r="R262" s="88"/>
      <c r="S262" s="88"/>
      <c r="T262" s="89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4" t="s">
        <v>129</v>
      </c>
      <c r="AU262" s="14" t="s">
        <v>84</v>
      </c>
    </row>
    <row r="263" s="2" customFormat="1" ht="16.5" customHeight="1">
      <c r="A263" s="35"/>
      <c r="B263" s="36"/>
      <c r="C263" s="207" t="s">
        <v>300</v>
      </c>
      <c r="D263" s="207" t="s">
        <v>124</v>
      </c>
      <c r="E263" s="208" t="s">
        <v>797</v>
      </c>
      <c r="F263" s="209" t="s">
        <v>798</v>
      </c>
      <c r="G263" s="210" t="s">
        <v>196</v>
      </c>
      <c r="H263" s="211">
        <v>1</v>
      </c>
      <c r="I263" s="212"/>
      <c r="J263" s="213">
        <f>ROUND(I263*H263,2)</f>
        <v>0</v>
      </c>
      <c r="K263" s="209" t="s">
        <v>1</v>
      </c>
      <c r="L263" s="41"/>
      <c r="M263" s="214" t="s">
        <v>1</v>
      </c>
      <c r="N263" s="215" t="s">
        <v>39</v>
      </c>
      <c r="O263" s="88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18" t="s">
        <v>128</v>
      </c>
      <c r="AT263" s="218" t="s">
        <v>124</v>
      </c>
      <c r="AU263" s="218" t="s">
        <v>84</v>
      </c>
      <c r="AY263" s="14" t="s">
        <v>123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14" t="s">
        <v>82</v>
      </c>
      <c r="BK263" s="219">
        <f>ROUND(I263*H263,2)</f>
        <v>0</v>
      </c>
      <c r="BL263" s="14" t="s">
        <v>128</v>
      </c>
      <c r="BM263" s="218" t="s">
        <v>387</v>
      </c>
    </row>
    <row r="264" s="2" customFormat="1">
      <c r="A264" s="35"/>
      <c r="B264" s="36"/>
      <c r="C264" s="37"/>
      <c r="D264" s="220" t="s">
        <v>129</v>
      </c>
      <c r="E264" s="37"/>
      <c r="F264" s="221" t="s">
        <v>798</v>
      </c>
      <c r="G264" s="37"/>
      <c r="H264" s="37"/>
      <c r="I264" s="222"/>
      <c r="J264" s="37"/>
      <c r="K264" s="37"/>
      <c r="L264" s="41"/>
      <c r="M264" s="223"/>
      <c r="N264" s="224"/>
      <c r="O264" s="88"/>
      <c r="P264" s="88"/>
      <c r="Q264" s="88"/>
      <c r="R264" s="88"/>
      <c r="S264" s="88"/>
      <c r="T264" s="89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4" t="s">
        <v>129</v>
      </c>
      <c r="AU264" s="14" t="s">
        <v>84</v>
      </c>
    </row>
    <row r="265" s="11" customFormat="1" ht="25.92" customHeight="1">
      <c r="A265" s="11"/>
      <c r="B265" s="193"/>
      <c r="C265" s="194"/>
      <c r="D265" s="195" t="s">
        <v>73</v>
      </c>
      <c r="E265" s="196" t="s">
        <v>799</v>
      </c>
      <c r="F265" s="196" t="s">
        <v>799</v>
      </c>
      <c r="G265" s="194"/>
      <c r="H265" s="194"/>
      <c r="I265" s="197"/>
      <c r="J265" s="198">
        <f>BK265</f>
        <v>0</v>
      </c>
      <c r="K265" s="194"/>
      <c r="L265" s="199"/>
      <c r="M265" s="200"/>
      <c r="N265" s="201"/>
      <c r="O265" s="201"/>
      <c r="P265" s="202">
        <f>SUM(P266:P291)</f>
        <v>0</v>
      </c>
      <c r="Q265" s="201"/>
      <c r="R265" s="202">
        <f>SUM(R266:R291)</f>
        <v>0</v>
      </c>
      <c r="S265" s="201"/>
      <c r="T265" s="203">
        <f>SUM(T266:T291)</f>
        <v>0</v>
      </c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R265" s="204" t="s">
        <v>82</v>
      </c>
      <c r="AT265" s="205" t="s">
        <v>73</v>
      </c>
      <c r="AU265" s="205" t="s">
        <v>74</v>
      </c>
      <c r="AY265" s="204" t="s">
        <v>123</v>
      </c>
      <c r="BK265" s="206">
        <f>SUM(BK266:BK291)</f>
        <v>0</v>
      </c>
    </row>
    <row r="266" s="2" customFormat="1" ht="16.5" customHeight="1">
      <c r="A266" s="35"/>
      <c r="B266" s="36"/>
      <c r="C266" s="207" t="s">
        <v>388</v>
      </c>
      <c r="D266" s="207" t="s">
        <v>124</v>
      </c>
      <c r="E266" s="208" t="s">
        <v>800</v>
      </c>
      <c r="F266" s="209" t="s">
        <v>801</v>
      </c>
      <c r="G266" s="210" t="s">
        <v>196</v>
      </c>
      <c r="H266" s="211">
        <v>1</v>
      </c>
      <c r="I266" s="212"/>
      <c r="J266" s="213">
        <f>ROUND(I266*H266,2)</f>
        <v>0</v>
      </c>
      <c r="K266" s="209" t="s">
        <v>1</v>
      </c>
      <c r="L266" s="41"/>
      <c r="M266" s="214" t="s">
        <v>1</v>
      </c>
      <c r="N266" s="215" t="s">
        <v>39</v>
      </c>
      <c r="O266" s="88"/>
      <c r="P266" s="216">
        <f>O266*H266</f>
        <v>0</v>
      </c>
      <c r="Q266" s="216">
        <v>0</v>
      </c>
      <c r="R266" s="216">
        <f>Q266*H266</f>
        <v>0</v>
      </c>
      <c r="S266" s="216">
        <v>0</v>
      </c>
      <c r="T266" s="21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18" t="s">
        <v>128</v>
      </c>
      <c r="AT266" s="218" t="s">
        <v>124</v>
      </c>
      <c r="AU266" s="218" t="s">
        <v>82</v>
      </c>
      <c r="AY266" s="14" t="s">
        <v>123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4" t="s">
        <v>82</v>
      </c>
      <c r="BK266" s="219">
        <f>ROUND(I266*H266,2)</f>
        <v>0</v>
      </c>
      <c r="BL266" s="14" t="s">
        <v>128</v>
      </c>
      <c r="BM266" s="218" t="s">
        <v>391</v>
      </c>
    </row>
    <row r="267" s="2" customFormat="1">
      <c r="A267" s="35"/>
      <c r="B267" s="36"/>
      <c r="C267" s="37"/>
      <c r="D267" s="220" t="s">
        <v>129</v>
      </c>
      <c r="E267" s="37"/>
      <c r="F267" s="221" t="s">
        <v>801</v>
      </c>
      <c r="G267" s="37"/>
      <c r="H267" s="37"/>
      <c r="I267" s="222"/>
      <c r="J267" s="37"/>
      <c r="K267" s="37"/>
      <c r="L267" s="41"/>
      <c r="M267" s="223"/>
      <c r="N267" s="224"/>
      <c r="O267" s="88"/>
      <c r="P267" s="88"/>
      <c r="Q267" s="88"/>
      <c r="R267" s="88"/>
      <c r="S267" s="88"/>
      <c r="T267" s="89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4" t="s">
        <v>129</v>
      </c>
      <c r="AU267" s="14" t="s">
        <v>82</v>
      </c>
    </row>
    <row r="268" s="2" customFormat="1" ht="16.5" customHeight="1">
      <c r="A268" s="35"/>
      <c r="B268" s="36"/>
      <c r="C268" s="207" t="s">
        <v>303</v>
      </c>
      <c r="D268" s="207" t="s">
        <v>124</v>
      </c>
      <c r="E268" s="208" t="s">
        <v>802</v>
      </c>
      <c r="F268" s="209" t="s">
        <v>803</v>
      </c>
      <c r="G268" s="210" t="s">
        <v>196</v>
      </c>
      <c r="H268" s="211">
        <v>1</v>
      </c>
      <c r="I268" s="212"/>
      <c r="J268" s="213">
        <f>ROUND(I268*H268,2)</f>
        <v>0</v>
      </c>
      <c r="K268" s="209" t="s">
        <v>1</v>
      </c>
      <c r="L268" s="41"/>
      <c r="M268" s="214" t="s">
        <v>1</v>
      </c>
      <c r="N268" s="215" t="s">
        <v>39</v>
      </c>
      <c r="O268" s="88"/>
      <c r="P268" s="216">
        <f>O268*H268</f>
        <v>0</v>
      </c>
      <c r="Q268" s="216">
        <v>0</v>
      </c>
      <c r="R268" s="216">
        <f>Q268*H268</f>
        <v>0</v>
      </c>
      <c r="S268" s="216">
        <v>0</v>
      </c>
      <c r="T268" s="21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18" t="s">
        <v>128</v>
      </c>
      <c r="AT268" s="218" t="s">
        <v>124</v>
      </c>
      <c r="AU268" s="218" t="s">
        <v>82</v>
      </c>
      <c r="AY268" s="14" t="s">
        <v>123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14" t="s">
        <v>82</v>
      </c>
      <c r="BK268" s="219">
        <f>ROUND(I268*H268,2)</f>
        <v>0</v>
      </c>
      <c r="BL268" s="14" t="s">
        <v>128</v>
      </c>
      <c r="BM268" s="218" t="s">
        <v>394</v>
      </c>
    </row>
    <row r="269" s="2" customFormat="1">
      <c r="A269" s="35"/>
      <c r="B269" s="36"/>
      <c r="C269" s="37"/>
      <c r="D269" s="220" t="s">
        <v>129</v>
      </c>
      <c r="E269" s="37"/>
      <c r="F269" s="221" t="s">
        <v>803</v>
      </c>
      <c r="G269" s="37"/>
      <c r="H269" s="37"/>
      <c r="I269" s="222"/>
      <c r="J269" s="37"/>
      <c r="K269" s="37"/>
      <c r="L269" s="41"/>
      <c r="M269" s="223"/>
      <c r="N269" s="224"/>
      <c r="O269" s="88"/>
      <c r="P269" s="88"/>
      <c r="Q269" s="88"/>
      <c r="R269" s="88"/>
      <c r="S269" s="88"/>
      <c r="T269" s="89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4" t="s">
        <v>129</v>
      </c>
      <c r="AU269" s="14" t="s">
        <v>82</v>
      </c>
    </row>
    <row r="270" s="2" customFormat="1" ht="16.5" customHeight="1">
      <c r="A270" s="35"/>
      <c r="B270" s="36"/>
      <c r="C270" s="207" t="s">
        <v>395</v>
      </c>
      <c r="D270" s="207" t="s">
        <v>124</v>
      </c>
      <c r="E270" s="208" t="s">
        <v>804</v>
      </c>
      <c r="F270" s="209" t="s">
        <v>805</v>
      </c>
      <c r="G270" s="210" t="s">
        <v>196</v>
      </c>
      <c r="H270" s="211">
        <v>1</v>
      </c>
      <c r="I270" s="212"/>
      <c r="J270" s="213">
        <f>ROUND(I270*H270,2)</f>
        <v>0</v>
      </c>
      <c r="K270" s="209" t="s">
        <v>1</v>
      </c>
      <c r="L270" s="41"/>
      <c r="M270" s="214" t="s">
        <v>1</v>
      </c>
      <c r="N270" s="215" t="s">
        <v>39</v>
      </c>
      <c r="O270" s="88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18" t="s">
        <v>128</v>
      </c>
      <c r="AT270" s="218" t="s">
        <v>124</v>
      </c>
      <c r="AU270" s="218" t="s">
        <v>82</v>
      </c>
      <c r="AY270" s="14" t="s">
        <v>123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4" t="s">
        <v>82</v>
      </c>
      <c r="BK270" s="219">
        <f>ROUND(I270*H270,2)</f>
        <v>0</v>
      </c>
      <c r="BL270" s="14" t="s">
        <v>128</v>
      </c>
      <c r="BM270" s="218" t="s">
        <v>398</v>
      </c>
    </row>
    <row r="271" s="2" customFormat="1">
      <c r="A271" s="35"/>
      <c r="B271" s="36"/>
      <c r="C271" s="37"/>
      <c r="D271" s="220" t="s">
        <v>129</v>
      </c>
      <c r="E271" s="37"/>
      <c r="F271" s="221" t="s">
        <v>805</v>
      </c>
      <c r="G271" s="37"/>
      <c r="H271" s="37"/>
      <c r="I271" s="222"/>
      <c r="J271" s="37"/>
      <c r="K271" s="37"/>
      <c r="L271" s="41"/>
      <c r="M271" s="223"/>
      <c r="N271" s="224"/>
      <c r="O271" s="88"/>
      <c r="P271" s="88"/>
      <c r="Q271" s="88"/>
      <c r="R271" s="88"/>
      <c r="S271" s="88"/>
      <c r="T271" s="89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4" t="s">
        <v>129</v>
      </c>
      <c r="AU271" s="14" t="s">
        <v>82</v>
      </c>
    </row>
    <row r="272" s="2" customFormat="1" ht="16.5" customHeight="1">
      <c r="A272" s="35"/>
      <c r="B272" s="36"/>
      <c r="C272" s="207" t="s">
        <v>305</v>
      </c>
      <c r="D272" s="207" t="s">
        <v>124</v>
      </c>
      <c r="E272" s="208" t="s">
        <v>806</v>
      </c>
      <c r="F272" s="209" t="s">
        <v>807</v>
      </c>
      <c r="G272" s="210" t="s">
        <v>196</v>
      </c>
      <c r="H272" s="211">
        <v>1</v>
      </c>
      <c r="I272" s="212"/>
      <c r="J272" s="213">
        <f>ROUND(I272*H272,2)</f>
        <v>0</v>
      </c>
      <c r="K272" s="209" t="s">
        <v>1</v>
      </c>
      <c r="L272" s="41"/>
      <c r="M272" s="214" t="s">
        <v>1</v>
      </c>
      <c r="N272" s="215" t="s">
        <v>39</v>
      </c>
      <c r="O272" s="88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18" t="s">
        <v>128</v>
      </c>
      <c r="AT272" s="218" t="s">
        <v>124</v>
      </c>
      <c r="AU272" s="218" t="s">
        <v>82</v>
      </c>
      <c r="AY272" s="14" t="s">
        <v>123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14" t="s">
        <v>82</v>
      </c>
      <c r="BK272" s="219">
        <f>ROUND(I272*H272,2)</f>
        <v>0</v>
      </c>
      <c r="BL272" s="14" t="s">
        <v>128</v>
      </c>
      <c r="BM272" s="218" t="s">
        <v>401</v>
      </c>
    </row>
    <row r="273" s="2" customFormat="1">
      <c r="A273" s="35"/>
      <c r="B273" s="36"/>
      <c r="C273" s="37"/>
      <c r="D273" s="220" t="s">
        <v>129</v>
      </c>
      <c r="E273" s="37"/>
      <c r="F273" s="221" t="s">
        <v>807</v>
      </c>
      <c r="G273" s="37"/>
      <c r="H273" s="37"/>
      <c r="I273" s="222"/>
      <c r="J273" s="37"/>
      <c r="K273" s="37"/>
      <c r="L273" s="41"/>
      <c r="M273" s="223"/>
      <c r="N273" s="224"/>
      <c r="O273" s="88"/>
      <c r="P273" s="88"/>
      <c r="Q273" s="88"/>
      <c r="R273" s="88"/>
      <c r="S273" s="88"/>
      <c r="T273" s="89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4" t="s">
        <v>129</v>
      </c>
      <c r="AU273" s="14" t="s">
        <v>82</v>
      </c>
    </row>
    <row r="274" s="2" customFormat="1" ht="16.5" customHeight="1">
      <c r="A274" s="35"/>
      <c r="B274" s="36"/>
      <c r="C274" s="207" t="s">
        <v>402</v>
      </c>
      <c r="D274" s="207" t="s">
        <v>124</v>
      </c>
      <c r="E274" s="208" t="s">
        <v>808</v>
      </c>
      <c r="F274" s="209" t="s">
        <v>809</v>
      </c>
      <c r="G274" s="210" t="s">
        <v>196</v>
      </c>
      <c r="H274" s="211">
        <v>1</v>
      </c>
      <c r="I274" s="212"/>
      <c r="J274" s="213">
        <f>ROUND(I274*H274,2)</f>
        <v>0</v>
      </c>
      <c r="K274" s="209" t="s">
        <v>1</v>
      </c>
      <c r="L274" s="41"/>
      <c r="M274" s="214" t="s">
        <v>1</v>
      </c>
      <c r="N274" s="215" t="s">
        <v>39</v>
      </c>
      <c r="O274" s="88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18" t="s">
        <v>128</v>
      </c>
      <c r="AT274" s="218" t="s">
        <v>124</v>
      </c>
      <c r="AU274" s="218" t="s">
        <v>82</v>
      </c>
      <c r="AY274" s="14" t="s">
        <v>123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14" t="s">
        <v>82</v>
      </c>
      <c r="BK274" s="219">
        <f>ROUND(I274*H274,2)</f>
        <v>0</v>
      </c>
      <c r="BL274" s="14" t="s">
        <v>128</v>
      </c>
      <c r="BM274" s="218" t="s">
        <v>405</v>
      </c>
    </row>
    <row r="275" s="2" customFormat="1">
      <c r="A275" s="35"/>
      <c r="B275" s="36"/>
      <c r="C275" s="37"/>
      <c r="D275" s="220" t="s">
        <v>129</v>
      </c>
      <c r="E275" s="37"/>
      <c r="F275" s="221" t="s">
        <v>809</v>
      </c>
      <c r="G275" s="37"/>
      <c r="H275" s="37"/>
      <c r="I275" s="222"/>
      <c r="J275" s="37"/>
      <c r="K275" s="37"/>
      <c r="L275" s="41"/>
      <c r="M275" s="223"/>
      <c r="N275" s="224"/>
      <c r="O275" s="88"/>
      <c r="P275" s="88"/>
      <c r="Q275" s="88"/>
      <c r="R275" s="88"/>
      <c r="S275" s="88"/>
      <c r="T275" s="89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4" t="s">
        <v>129</v>
      </c>
      <c r="AU275" s="14" t="s">
        <v>82</v>
      </c>
    </row>
    <row r="276" s="2" customFormat="1" ht="16.5" customHeight="1">
      <c r="A276" s="35"/>
      <c r="B276" s="36"/>
      <c r="C276" s="207" t="s">
        <v>308</v>
      </c>
      <c r="D276" s="207" t="s">
        <v>124</v>
      </c>
      <c r="E276" s="208" t="s">
        <v>810</v>
      </c>
      <c r="F276" s="209" t="s">
        <v>811</v>
      </c>
      <c r="G276" s="210" t="s">
        <v>196</v>
      </c>
      <c r="H276" s="211">
        <v>1</v>
      </c>
      <c r="I276" s="212"/>
      <c r="J276" s="213">
        <f>ROUND(I276*H276,2)</f>
        <v>0</v>
      </c>
      <c r="K276" s="209" t="s">
        <v>1</v>
      </c>
      <c r="L276" s="41"/>
      <c r="M276" s="214" t="s">
        <v>1</v>
      </c>
      <c r="N276" s="215" t="s">
        <v>39</v>
      </c>
      <c r="O276" s="88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18" t="s">
        <v>128</v>
      </c>
      <c r="AT276" s="218" t="s">
        <v>124</v>
      </c>
      <c r="AU276" s="218" t="s">
        <v>82</v>
      </c>
      <c r="AY276" s="14" t="s">
        <v>123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4" t="s">
        <v>82</v>
      </c>
      <c r="BK276" s="219">
        <f>ROUND(I276*H276,2)</f>
        <v>0</v>
      </c>
      <c r="BL276" s="14" t="s">
        <v>128</v>
      </c>
      <c r="BM276" s="218" t="s">
        <v>408</v>
      </c>
    </row>
    <row r="277" s="2" customFormat="1">
      <c r="A277" s="35"/>
      <c r="B277" s="36"/>
      <c r="C277" s="37"/>
      <c r="D277" s="220" t="s">
        <v>129</v>
      </c>
      <c r="E277" s="37"/>
      <c r="F277" s="221" t="s">
        <v>811</v>
      </c>
      <c r="G277" s="37"/>
      <c r="H277" s="37"/>
      <c r="I277" s="222"/>
      <c r="J277" s="37"/>
      <c r="K277" s="37"/>
      <c r="L277" s="41"/>
      <c r="M277" s="223"/>
      <c r="N277" s="224"/>
      <c r="O277" s="88"/>
      <c r="P277" s="88"/>
      <c r="Q277" s="88"/>
      <c r="R277" s="88"/>
      <c r="S277" s="88"/>
      <c r="T277" s="89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4" t="s">
        <v>129</v>
      </c>
      <c r="AU277" s="14" t="s">
        <v>82</v>
      </c>
    </row>
    <row r="278" s="2" customFormat="1" ht="16.5" customHeight="1">
      <c r="A278" s="35"/>
      <c r="B278" s="36"/>
      <c r="C278" s="207" t="s">
        <v>409</v>
      </c>
      <c r="D278" s="207" t="s">
        <v>124</v>
      </c>
      <c r="E278" s="208" t="s">
        <v>812</v>
      </c>
      <c r="F278" s="209" t="s">
        <v>813</v>
      </c>
      <c r="G278" s="210" t="s">
        <v>196</v>
      </c>
      <c r="H278" s="211">
        <v>11</v>
      </c>
      <c r="I278" s="212"/>
      <c r="J278" s="213">
        <f>ROUND(I278*H278,2)</f>
        <v>0</v>
      </c>
      <c r="K278" s="209" t="s">
        <v>1</v>
      </c>
      <c r="L278" s="41"/>
      <c r="M278" s="214" t="s">
        <v>1</v>
      </c>
      <c r="N278" s="215" t="s">
        <v>39</v>
      </c>
      <c r="O278" s="88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18" t="s">
        <v>128</v>
      </c>
      <c r="AT278" s="218" t="s">
        <v>124</v>
      </c>
      <c r="AU278" s="218" t="s">
        <v>82</v>
      </c>
      <c r="AY278" s="14" t="s">
        <v>123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14" t="s">
        <v>82</v>
      </c>
      <c r="BK278" s="219">
        <f>ROUND(I278*H278,2)</f>
        <v>0</v>
      </c>
      <c r="BL278" s="14" t="s">
        <v>128</v>
      </c>
      <c r="BM278" s="218" t="s">
        <v>412</v>
      </c>
    </row>
    <row r="279" s="2" customFormat="1">
      <c r="A279" s="35"/>
      <c r="B279" s="36"/>
      <c r="C279" s="37"/>
      <c r="D279" s="220" t="s">
        <v>129</v>
      </c>
      <c r="E279" s="37"/>
      <c r="F279" s="221" t="s">
        <v>813</v>
      </c>
      <c r="G279" s="37"/>
      <c r="H279" s="37"/>
      <c r="I279" s="222"/>
      <c r="J279" s="37"/>
      <c r="K279" s="37"/>
      <c r="L279" s="41"/>
      <c r="M279" s="223"/>
      <c r="N279" s="224"/>
      <c r="O279" s="88"/>
      <c r="P279" s="88"/>
      <c r="Q279" s="88"/>
      <c r="R279" s="88"/>
      <c r="S279" s="88"/>
      <c r="T279" s="89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4" t="s">
        <v>129</v>
      </c>
      <c r="AU279" s="14" t="s">
        <v>82</v>
      </c>
    </row>
    <row r="280" s="2" customFormat="1" ht="16.5" customHeight="1">
      <c r="A280" s="35"/>
      <c r="B280" s="36"/>
      <c r="C280" s="207" t="s">
        <v>310</v>
      </c>
      <c r="D280" s="207" t="s">
        <v>124</v>
      </c>
      <c r="E280" s="208" t="s">
        <v>814</v>
      </c>
      <c r="F280" s="209" t="s">
        <v>815</v>
      </c>
      <c r="G280" s="210" t="s">
        <v>196</v>
      </c>
      <c r="H280" s="211">
        <v>1</v>
      </c>
      <c r="I280" s="212"/>
      <c r="J280" s="213">
        <f>ROUND(I280*H280,2)</f>
        <v>0</v>
      </c>
      <c r="K280" s="209" t="s">
        <v>1</v>
      </c>
      <c r="L280" s="41"/>
      <c r="M280" s="214" t="s">
        <v>1</v>
      </c>
      <c r="N280" s="215" t="s">
        <v>39</v>
      </c>
      <c r="O280" s="88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18" t="s">
        <v>128</v>
      </c>
      <c r="AT280" s="218" t="s">
        <v>124</v>
      </c>
      <c r="AU280" s="218" t="s">
        <v>82</v>
      </c>
      <c r="AY280" s="14" t="s">
        <v>123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4" t="s">
        <v>82</v>
      </c>
      <c r="BK280" s="219">
        <f>ROUND(I280*H280,2)</f>
        <v>0</v>
      </c>
      <c r="BL280" s="14" t="s">
        <v>128</v>
      </c>
      <c r="BM280" s="218" t="s">
        <v>415</v>
      </c>
    </row>
    <row r="281" s="2" customFormat="1">
      <c r="A281" s="35"/>
      <c r="B281" s="36"/>
      <c r="C281" s="37"/>
      <c r="D281" s="220" t="s">
        <v>129</v>
      </c>
      <c r="E281" s="37"/>
      <c r="F281" s="221" t="s">
        <v>815</v>
      </c>
      <c r="G281" s="37"/>
      <c r="H281" s="37"/>
      <c r="I281" s="222"/>
      <c r="J281" s="37"/>
      <c r="K281" s="37"/>
      <c r="L281" s="41"/>
      <c r="M281" s="223"/>
      <c r="N281" s="224"/>
      <c r="O281" s="88"/>
      <c r="P281" s="88"/>
      <c r="Q281" s="88"/>
      <c r="R281" s="88"/>
      <c r="S281" s="88"/>
      <c r="T281" s="89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4" t="s">
        <v>129</v>
      </c>
      <c r="AU281" s="14" t="s">
        <v>82</v>
      </c>
    </row>
    <row r="282" s="2" customFormat="1" ht="16.5" customHeight="1">
      <c r="A282" s="35"/>
      <c r="B282" s="36"/>
      <c r="C282" s="207" t="s">
        <v>416</v>
      </c>
      <c r="D282" s="207" t="s">
        <v>124</v>
      </c>
      <c r="E282" s="208" t="s">
        <v>816</v>
      </c>
      <c r="F282" s="209" t="s">
        <v>817</v>
      </c>
      <c r="G282" s="210" t="s">
        <v>127</v>
      </c>
      <c r="H282" s="211">
        <v>2</v>
      </c>
      <c r="I282" s="212"/>
      <c r="J282" s="213">
        <f>ROUND(I282*H282,2)</f>
        <v>0</v>
      </c>
      <c r="K282" s="209" t="s">
        <v>1</v>
      </c>
      <c r="L282" s="41"/>
      <c r="M282" s="214" t="s">
        <v>1</v>
      </c>
      <c r="N282" s="215" t="s">
        <v>39</v>
      </c>
      <c r="O282" s="88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18" t="s">
        <v>128</v>
      </c>
      <c r="AT282" s="218" t="s">
        <v>124</v>
      </c>
      <c r="AU282" s="218" t="s">
        <v>82</v>
      </c>
      <c r="AY282" s="14" t="s">
        <v>123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14" t="s">
        <v>82</v>
      </c>
      <c r="BK282" s="219">
        <f>ROUND(I282*H282,2)</f>
        <v>0</v>
      </c>
      <c r="BL282" s="14" t="s">
        <v>128</v>
      </c>
      <c r="BM282" s="218" t="s">
        <v>419</v>
      </c>
    </row>
    <row r="283" s="2" customFormat="1">
      <c r="A283" s="35"/>
      <c r="B283" s="36"/>
      <c r="C283" s="37"/>
      <c r="D283" s="220" t="s">
        <v>129</v>
      </c>
      <c r="E283" s="37"/>
      <c r="F283" s="221" t="s">
        <v>817</v>
      </c>
      <c r="G283" s="37"/>
      <c r="H283" s="37"/>
      <c r="I283" s="222"/>
      <c r="J283" s="37"/>
      <c r="K283" s="37"/>
      <c r="L283" s="41"/>
      <c r="M283" s="223"/>
      <c r="N283" s="224"/>
      <c r="O283" s="88"/>
      <c r="P283" s="88"/>
      <c r="Q283" s="88"/>
      <c r="R283" s="88"/>
      <c r="S283" s="88"/>
      <c r="T283" s="89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4" t="s">
        <v>129</v>
      </c>
      <c r="AU283" s="14" t="s">
        <v>82</v>
      </c>
    </row>
    <row r="284" s="2" customFormat="1" ht="16.5" customHeight="1">
      <c r="A284" s="35"/>
      <c r="B284" s="36"/>
      <c r="C284" s="207" t="s">
        <v>313</v>
      </c>
      <c r="D284" s="207" t="s">
        <v>124</v>
      </c>
      <c r="E284" s="208" t="s">
        <v>818</v>
      </c>
      <c r="F284" s="209" t="s">
        <v>819</v>
      </c>
      <c r="G284" s="210" t="s">
        <v>127</v>
      </c>
      <c r="H284" s="211">
        <v>1</v>
      </c>
      <c r="I284" s="212"/>
      <c r="J284" s="213">
        <f>ROUND(I284*H284,2)</f>
        <v>0</v>
      </c>
      <c r="K284" s="209" t="s">
        <v>1</v>
      </c>
      <c r="L284" s="41"/>
      <c r="M284" s="214" t="s">
        <v>1</v>
      </c>
      <c r="N284" s="215" t="s">
        <v>39</v>
      </c>
      <c r="O284" s="88"/>
      <c r="P284" s="216">
        <f>O284*H284</f>
        <v>0</v>
      </c>
      <c r="Q284" s="216">
        <v>0</v>
      </c>
      <c r="R284" s="216">
        <f>Q284*H284</f>
        <v>0</v>
      </c>
      <c r="S284" s="216">
        <v>0</v>
      </c>
      <c r="T284" s="21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18" t="s">
        <v>128</v>
      </c>
      <c r="AT284" s="218" t="s">
        <v>124</v>
      </c>
      <c r="AU284" s="218" t="s">
        <v>82</v>
      </c>
      <c r="AY284" s="14" t="s">
        <v>123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14" t="s">
        <v>82</v>
      </c>
      <c r="BK284" s="219">
        <f>ROUND(I284*H284,2)</f>
        <v>0</v>
      </c>
      <c r="BL284" s="14" t="s">
        <v>128</v>
      </c>
      <c r="BM284" s="218" t="s">
        <v>422</v>
      </c>
    </row>
    <row r="285" s="2" customFormat="1">
      <c r="A285" s="35"/>
      <c r="B285" s="36"/>
      <c r="C285" s="37"/>
      <c r="D285" s="220" t="s">
        <v>129</v>
      </c>
      <c r="E285" s="37"/>
      <c r="F285" s="221" t="s">
        <v>819</v>
      </c>
      <c r="G285" s="37"/>
      <c r="H285" s="37"/>
      <c r="I285" s="222"/>
      <c r="J285" s="37"/>
      <c r="K285" s="37"/>
      <c r="L285" s="41"/>
      <c r="M285" s="223"/>
      <c r="N285" s="224"/>
      <c r="O285" s="88"/>
      <c r="P285" s="88"/>
      <c r="Q285" s="88"/>
      <c r="R285" s="88"/>
      <c r="S285" s="88"/>
      <c r="T285" s="8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4" t="s">
        <v>129</v>
      </c>
      <c r="AU285" s="14" t="s">
        <v>82</v>
      </c>
    </row>
    <row r="286" s="2" customFormat="1" ht="16.5" customHeight="1">
      <c r="A286" s="35"/>
      <c r="B286" s="36"/>
      <c r="C286" s="207" t="s">
        <v>423</v>
      </c>
      <c r="D286" s="207" t="s">
        <v>124</v>
      </c>
      <c r="E286" s="208" t="s">
        <v>820</v>
      </c>
      <c r="F286" s="209" t="s">
        <v>821</v>
      </c>
      <c r="G286" s="210" t="s">
        <v>690</v>
      </c>
      <c r="H286" s="211">
        <v>42</v>
      </c>
      <c r="I286" s="212"/>
      <c r="J286" s="213">
        <f>ROUND(I286*H286,2)</f>
        <v>0</v>
      </c>
      <c r="K286" s="209" t="s">
        <v>1</v>
      </c>
      <c r="L286" s="41"/>
      <c r="M286" s="214" t="s">
        <v>1</v>
      </c>
      <c r="N286" s="215" t="s">
        <v>39</v>
      </c>
      <c r="O286" s="88"/>
      <c r="P286" s="216">
        <f>O286*H286</f>
        <v>0</v>
      </c>
      <c r="Q286" s="216">
        <v>0</v>
      </c>
      <c r="R286" s="216">
        <f>Q286*H286</f>
        <v>0</v>
      </c>
      <c r="S286" s="216">
        <v>0</v>
      </c>
      <c r="T286" s="21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18" t="s">
        <v>128</v>
      </c>
      <c r="AT286" s="218" t="s">
        <v>124</v>
      </c>
      <c r="AU286" s="218" t="s">
        <v>82</v>
      </c>
      <c r="AY286" s="14" t="s">
        <v>123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14" t="s">
        <v>82</v>
      </c>
      <c r="BK286" s="219">
        <f>ROUND(I286*H286,2)</f>
        <v>0</v>
      </c>
      <c r="BL286" s="14" t="s">
        <v>128</v>
      </c>
      <c r="BM286" s="218" t="s">
        <v>426</v>
      </c>
    </row>
    <row r="287" s="2" customFormat="1">
      <c r="A287" s="35"/>
      <c r="B287" s="36"/>
      <c r="C287" s="37"/>
      <c r="D287" s="220" t="s">
        <v>129</v>
      </c>
      <c r="E287" s="37"/>
      <c r="F287" s="221" t="s">
        <v>821</v>
      </c>
      <c r="G287" s="37"/>
      <c r="H287" s="37"/>
      <c r="I287" s="222"/>
      <c r="J287" s="37"/>
      <c r="K287" s="37"/>
      <c r="L287" s="41"/>
      <c r="M287" s="223"/>
      <c r="N287" s="224"/>
      <c r="O287" s="88"/>
      <c r="P287" s="88"/>
      <c r="Q287" s="88"/>
      <c r="R287" s="88"/>
      <c r="S287" s="88"/>
      <c r="T287" s="89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4" t="s">
        <v>129</v>
      </c>
      <c r="AU287" s="14" t="s">
        <v>82</v>
      </c>
    </row>
    <row r="288" s="2" customFormat="1" ht="16.5" customHeight="1">
      <c r="A288" s="35"/>
      <c r="B288" s="36"/>
      <c r="C288" s="207" t="s">
        <v>315</v>
      </c>
      <c r="D288" s="207" t="s">
        <v>124</v>
      </c>
      <c r="E288" s="208" t="s">
        <v>822</v>
      </c>
      <c r="F288" s="209" t="s">
        <v>823</v>
      </c>
      <c r="G288" s="210" t="s">
        <v>690</v>
      </c>
      <c r="H288" s="211">
        <v>675</v>
      </c>
      <c r="I288" s="212"/>
      <c r="J288" s="213">
        <f>ROUND(I288*H288,2)</f>
        <v>0</v>
      </c>
      <c r="K288" s="209" t="s">
        <v>1</v>
      </c>
      <c r="L288" s="41"/>
      <c r="M288" s="214" t="s">
        <v>1</v>
      </c>
      <c r="N288" s="215" t="s">
        <v>39</v>
      </c>
      <c r="O288" s="88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18" t="s">
        <v>128</v>
      </c>
      <c r="AT288" s="218" t="s">
        <v>124</v>
      </c>
      <c r="AU288" s="218" t="s">
        <v>82</v>
      </c>
      <c r="AY288" s="14" t="s">
        <v>123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14" t="s">
        <v>82</v>
      </c>
      <c r="BK288" s="219">
        <f>ROUND(I288*H288,2)</f>
        <v>0</v>
      </c>
      <c r="BL288" s="14" t="s">
        <v>128</v>
      </c>
      <c r="BM288" s="218" t="s">
        <v>429</v>
      </c>
    </row>
    <row r="289" s="2" customFormat="1">
      <c r="A289" s="35"/>
      <c r="B289" s="36"/>
      <c r="C289" s="37"/>
      <c r="D289" s="220" t="s">
        <v>129</v>
      </c>
      <c r="E289" s="37"/>
      <c r="F289" s="221" t="s">
        <v>823</v>
      </c>
      <c r="G289" s="37"/>
      <c r="H289" s="37"/>
      <c r="I289" s="222"/>
      <c r="J289" s="37"/>
      <c r="K289" s="37"/>
      <c r="L289" s="41"/>
      <c r="M289" s="223"/>
      <c r="N289" s="224"/>
      <c r="O289" s="88"/>
      <c r="P289" s="88"/>
      <c r="Q289" s="88"/>
      <c r="R289" s="88"/>
      <c r="S289" s="88"/>
      <c r="T289" s="89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4" t="s">
        <v>129</v>
      </c>
      <c r="AU289" s="14" t="s">
        <v>82</v>
      </c>
    </row>
    <row r="290" s="2" customFormat="1" ht="16.5" customHeight="1">
      <c r="A290" s="35"/>
      <c r="B290" s="36"/>
      <c r="C290" s="207" t="s">
        <v>430</v>
      </c>
      <c r="D290" s="207" t="s">
        <v>124</v>
      </c>
      <c r="E290" s="208" t="s">
        <v>824</v>
      </c>
      <c r="F290" s="209" t="s">
        <v>825</v>
      </c>
      <c r="G290" s="210" t="s">
        <v>196</v>
      </c>
      <c r="H290" s="211">
        <v>1</v>
      </c>
      <c r="I290" s="212"/>
      <c r="J290" s="213">
        <f>ROUND(I290*H290,2)</f>
        <v>0</v>
      </c>
      <c r="K290" s="209" t="s">
        <v>1</v>
      </c>
      <c r="L290" s="41"/>
      <c r="M290" s="214" t="s">
        <v>1</v>
      </c>
      <c r="N290" s="215" t="s">
        <v>39</v>
      </c>
      <c r="O290" s="88"/>
      <c r="P290" s="216">
        <f>O290*H290</f>
        <v>0</v>
      </c>
      <c r="Q290" s="216">
        <v>0</v>
      </c>
      <c r="R290" s="216">
        <f>Q290*H290</f>
        <v>0</v>
      </c>
      <c r="S290" s="216">
        <v>0</v>
      </c>
      <c r="T290" s="21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18" t="s">
        <v>128</v>
      </c>
      <c r="AT290" s="218" t="s">
        <v>124</v>
      </c>
      <c r="AU290" s="218" t="s">
        <v>82</v>
      </c>
      <c r="AY290" s="14" t="s">
        <v>123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14" t="s">
        <v>82</v>
      </c>
      <c r="BK290" s="219">
        <f>ROUND(I290*H290,2)</f>
        <v>0</v>
      </c>
      <c r="BL290" s="14" t="s">
        <v>128</v>
      </c>
      <c r="BM290" s="218" t="s">
        <v>433</v>
      </c>
    </row>
    <row r="291" s="2" customFormat="1">
      <c r="A291" s="35"/>
      <c r="B291" s="36"/>
      <c r="C291" s="37"/>
      <c r="D291" s="220" t="s">
        <v>129</v>
      </c>
      <c r="E291" s="37"/>
      <c r="F291" s="221" t="s">
        <v>825</v>
      </c>
      <c r="G291" s="37"/>
      <c r="H291" s="37"/>
      <c r="I291" s="222"/>
      <c r="J291" s="37"/>
      <c r="K291" s="37"/>
      <c r="L291" s="41"/>
      <c r="M291" s="223"/>
      <c r="N291" s="224"/>
      <c r="O291" s="88"/>
      <c r="P291" s="88"/>
      <c r="Q291" s="88"/>
      <c r="R291" s="88"/>
      <c r="S291" s="88"/>
      <c r="T291" s="89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4" t="s">
        <v>129</v>
      </c>
      <c r="AU291" s="14" t="s">
        <v>82</v>
      </c>
    </row>
    <row r="292" s="11" customFormat="1" ht="25.92" customHeight="1">
      <c r="A292" s="11"/>
      <c r="B292" s="193"/>
      <c r="C292" s="194"/>
      <c r="D292" s="195" t="s">
        <v>73</v>
      </c>
      <c r="E292" s="196" t="s">
        <v>826</v>
      </c>
      <c r="F292" s="196" t="s">
        <v>826</v>
      </c>
      <c r="G292" s="194"/>
      <c r="H292" s="194"/>
      <c r="I292" s="197"/>
      <c r="J292" s="198">
        <f>BK292</f>
        <v>0</v>
      </c>
      <c r="K292" s="194"/>
      <c r="L292" s="199"/>
      <c r="M292" s="200"/>
      <c r="N292" s="201"/>
      <c r="O292" s="201"/>
      <c r="P292" s="202">
        <f>SUM(P293:P300)</f>
        <v>0</v>
      </c>
      <c r="Q292" s="201"/>
      <c r="R292" s="202">
        <f>SUM(R293:R300)</f>
        <v>0</v>
      </c>
      <c r="S292" s="201"/>
      <c r="T292" s="203">
        <f>SUM(T293:T300)</f>
        <v>0</v>
      </c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R292" s="204" t="s">
        <v>82</v>
      </c>
      <c r="AT292" s="205" t="s">
        <v>73</v>
      </c>
      <c r="AU292" s="205" t="s">
        <v>74</v>
      </c>
      <c r="AY292" s="204" t="s">
        <v>123</v>
      </c>
      <c r="BK292" s="206">
        <f>SUM(BK293:BK300)</f>
        <v>0</v>
      </c>
    </row>
    <row r="293" s="2" customFormat="1" ht="16.5" customHeight="1">
      <c r="A293" s="35"/>
      <c r="B293" s="36"/>
      <c r="C293" s="207" t="s">
        <v>318</v>
      </c>
      <c r="D293" s="207" t="s">
        <v>124</v>
      </c>
      <c r="E293" s="208" t="s">
        <v>827</v>
      </c>
      <c r="F293" s="209" t="s">
        <v>828</v>
      </c>
      <c r="G293" s="210" t="s">
        <v>829</v>
      </c>
      <c r="H293" s="211">
        <v>24</v>
      </c>
      <c r="I293" s="212"/>
      <c r="J293" s="213">
        <f>ROUND(I293*H293,2)</f>
        <v>0</v>
      </c>
      <c r="K293" s="209" t="s">
        <v>1</v>
      </c>
      <c r="L293" s="41"/>
      <c r="M293" s="214" t="s">
        <v>1</v>
      </c>
      <c r="N293" s="215" t="s">
        <v>39</v>
      </c>
      <c r="O293" s="88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18" t="s">
        <v>128</v>
      </c>
      <c r="AT293" s="218" t="s">
        <v>124</v>
      </c>
      <c r="AU293" s="218" t="s">
        <v>82</v>
      </c>
      <c r="AY293" s="14" t="s">
        <v>123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14" t="s">
        <v>82</v>
      </c>
      <c r="BK293" s="219">
        <f>ROUND(I293*H293,2)</f>
        <v>0</v>
      </c>
      <c r="BL293" s="14" t="s">
        <v>128</v>
      </c>
      <c r="BM293" s="218" t="s">
        <v>436</v>
      </c>
    </row>
    <row r="294" s="2" customFormat="1">
      <c r="A294" s="35"/>
      <c r="B294" s="36"/>
      <c r="C294" s="37"/>
      <c r="D294" s="220" t="s">
        <v>129</v>
      </c>
      <c r="E294" s="37"/>
      <c r="F294" s="221" t="s">
        <v>828</v>
      </c>
      <c r="G294" s="37"/>
      <c r="H294" s="37"/>
      <c r="I294" s="222"/>
      <c r="J294" s="37"/>
      <c r="K294" s="37"/>
      <c r="L294" s="41"/>
      <c r="M294" s="223"/>
      <c r="N294" s="224"/>
      <c r="O294" s="88"/>
      <c r="P294" s="88"/>
      <c r="Q294" s="88"/>
      <c r="R294" s="88"/>
      <c r="S294" s="88"/>
      <c r="T294" s="89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4" t="s">
        <v>129</v>
      </c>
      <c r="AU294" s="14" t="s">
        <v>82</v>
      </c>
    </row>
    <row r="295" s="2" customFormat="1" ht="16.5" customHeight="1">
      <c r="A295" s="35"/>
      <c r="B295" s="36"/>
      <c r="C295" s="207" t="s">
        <v>437</v>
      </c>
      <c r="D295" s="207" t="s">
        <v>124</v>
      </c>
      <c r="E295" s="208" t="s">
        <v>830</v>
      </c>
      <c r="F295" s="209" t="s">
        <v>831</v>
      </c>
      <c r="G295" s="210" t="s">
        <v>127</v>
      </c>
      <c r="H295" s="211">
        <v>1</v>
      </c>
      <c r="I295" s="212"/>
      <c r="J295" s="213">
        <f>ROUND(I295*H295,2)</f>
        <v>0</v>
      </c>
      <c r="K295" s="209" t="s">
        <v>1</v>
      </c>
      <c r="L295" s="41"/>
      <c r="M295" s="214" t="s">
        <v>1</v>
      </c>
      <c r="N295" s="215" t="s">
        <v>39</v>
      </c>
      <c r="O295" s="88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18" t="s">
        <v>128</v>
      </c>
      <c r="AT295" s="218" t="s">
        <v>124</v>
      </c>
      <c r="AU295" s="218" t="s">
        <v>82</v>
      </c>
      <c r="AY295" s="14" t="s">
        <v>123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14" t="s">
        <v>82</v>
      </c>
      <c r="BK295" s="219">
        <f>ROUND(I295*H295,2)</f>
        <v>0</v>
      </c>
      <c r="BL295" s="14" t="s">
        <v>128</v>
      </c>
      <c r="BM295" s="218" t="s">
        <v>443</v>
      </c>
    </row>
    <row r="296" s="2" customFormat="1">
      <c r="A296" s="35"/>
      <c r="B296" s="36"/>
      <c r="C296" s="37"/>
      <c r="D296" s="220" t="s">
        <v>129</v>
      </c>
      <c r="E296" s="37"/>
      <c r="F296" s="221" t="s">
        <v>831</v>
      </c>
      <c r="G296" s="37"/>
      <c r="H296" s="37"/>
      <c r="I296" s="222"/>
      <c r="J296" s="37"/>
      <c r="K296" s="37"/>
      <c r="L296" s="41"/>
      <c r="M296" s="223"/>
      <c r="N296" s="224"/>
      <c r="O296" s="88"/>
      <c r="P296" s="88"/>
      <c r="Q296" s="88"/>
      <c r="R296" s="88"/>
      <c r="S296" s="88"/>
      <c r="T296" s="89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T296" s="14" t="s">
        <v>129</v>
      </c>
      <c r="AU296" s="14" t="s">
        <v>82</v>
      </c>
    </row>
    <row r="297" s="2" customFormat="1" ht="16.5" customHeight="1">
      <c r="A297" s="35"/>
      <c r="B297" s="36"/>
      <c r="C297" s="207" t="s">
        <v>321</v>
      </c>
      <c r="D297" s="207" t="s">
        <v>124</v>
      </c>
      <c r="E297" s="208" t="s">
        <v>832</v>
      </c>
      <c r="F297" s="209" t="s">
        <v>833</v>
      </c>
      <c r="G297" s="210" t="s">
        <v>196</v>
      </c>
      <c r="H297" s="211">
        <v>1</v>
      </c>
      <c r="I297" s="212"/>
      <c r="J297" s="213">
        <f>ROUND(I297*H297,2)</f>
        <v>0</v>
      </c>
      <c r="K297" s="209" t="s">
        <v>1</v>
      </c>
      <c r="L297" s="41"/>
      <c r="M297" s="214" t="s">
        <v>1</v>
      </c>
      <c r="N297" s="215" t="s">
        <v>39</v>
      </c>
      <c r="O297" s="88"/>
      <c r="P297" s="216">
        <f>O297*H297</f>
        <v>0</v>
      </c>
      <c r="Q297" s="216">
        <v>0</v>
      </c>
      <c r="R297" s="216">
        <f>Q297*H297</f>
        <v>0</v>
      </c>
      <c r="S297" s="216">
        <v>0</v>
      </c>
      <c r="T297" s="217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18" t="s">
        <v>128</v>
      </c>
      <c r="AT297" s="218" t="s">
        <v>124</v>
      </c>
      <c r="AU297" s="218" t="s">
        <v>82</v>
      </c>
      <c r="AY297" s="14" t="s">
        <v>123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14" t="s">
        <v>82</v>
      </c>
      <c r="BK297" s="219">
        <f>ROUND(I297*H297,2)</f>
        <v>0</v>
      </c>
      <c r="BL297" s="14" t="s">
        <v>128</v>
      </c>
      <c r="BM297" s="218" t="s">
        <v>447</v>
      </c>
    </row>
    <row r="298" s="2" customFormat="1">
      <c r="A298" s="35"/>
      <c r="B298" s="36"/>
      <c r="C298" s="37"/>
      <c r="D298" s="220" t="s">
        <v>129</v>
      </c>
      <c r="E298" s="37"/>
      <c r="F298" s="221" t="s">
        <v>833</v>
      </c>
      <c r="G298" s="37"/>
      <c r="H298" s="37"/>
      <c r="I298" s="222"/>
      <c r="J298" s="37"/>
      <c r="K298" s="37"/>
      <c r="L298" s="41"/>
      <c r="M298" s="223"/>
      <c r="N298" s="224"/>
      <c r="O298" s="88"/>
      <c r="P298" s="88"/>
      <c r="Q298" s="88"/>
      <c r="R298" s="88"/>
      <c r="S298" s="88"/>
      <c r="T298" s="89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4" t="s">
        <v>129</v>
      </c>
      <c r="AU298" s="14" t="s">
        <v>82</v>
      </c>
    </row>
    <row r="299" s="2" customFormat="1" ht="16.5" customHeight="1">
      <c r="A299" s="35"/>
      <c r="B299" s="36"/>
      <c r="C299" s="207" t="s">
        <v>444</v>
      </c>
      <c r="D299" s="207" t="s">
        <v>124</v>
      </c>
      <c r="E299" s="208" t="s">
        <v>834</v>
      </c>
      <c r="F299" s="209" t="s">
        <v>835</v>
      </c>
      <c r="G299" s="210" t="s">
        <v>196</v>
      </c>
      <c r="H299" s="211">
        <v>1</v>
      </c>
      <c r="I299" s="212"/>
      <c r="J299" s="213">
        <f>ROUND(I299*H299,2)</f>
        <v>0</v>
      </c>
      <c r="K299" s="209" t="s">
        <v>1</v>
      </c>
      <c r="L299" s="41"/>
      <c r="M299" s="214" t="s">
        <v>1</v>
      </c>
      <c r="N299" s="215" t="s">
        <v>39</v>
      </c>
      <c r="O299" s="88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18" t="s">
        <v>128</v>
      </c>
      <c r="AT299" s="218" t="s">
        <v>124</v>
      </c>
      <c r="AU299" s="218" t="s">
        <v>82</v>
      </c>
      <c r="AY299" s="14" t="s">
        <v>123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14" t="s">
        <v>82</v>
      </c>
      <c r="BK299" s="219">
        <f>ROUND(I299*H299,2)</f>
        <v>0</v>
      </c>
      <c r="BL299" s="14" t="s">
        <v>128</v>
      </c>
      <c r="BM299" s="218" t="s">
        <v>450</v>
      </c>
    </row>
    <row r="300" s="2" customFormat="1">
      <c r="A300" s="35"/>
      <c r="B300" s="36"/>
      <c r="C300" s="37"/>
      <c r="D300" s="220" t="s">
        <v>129</v>
      </c>
      <c r="E300" s="37"/>
      <c r="F300" s="221" t="s">
        <v>835</v>
      </c>
      <c r="G300" s="37"/>
      <c r="H300" s="37"/>
      <c r="I300" s="222"/>
      <c r="J300" s="37"/>
      <c r="K300" s="37"/>
      <c r="L300" s="41"/>
      <c r="M300" s="225"/>
      <c r="N300" s="226"/>
      <c r="O300" s="227"/>
      <c r="P300" s="227"/>
      <c r="Q300" s="227"/>
      <c r="R300" s="227"/>
      <c r="S300" s="227"/>
      <c r="T300" s="228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4" t="s">
        <v>129</v>
      </c>
      <c r="AU300" s="14" t="s">
        <v>82</v>
      </c>
    </row>
    <row r="301" s="2" customFormat="1" ht="6.96" customHeight="1">
      <c r="A301" s="35"/>
      <c r="B301" s="63"/>
      <c r="C301" s="64"/>
      <c r="D301" s="64"/>
      <c r="E301" s="64"/>
      <c r="F301" s="64"/>
      <c r="G301" s="64"/>
      <c r="H301" s="64"/>
      <c r="I301" s="64"/>
      <c r="J301" s="64"/>
      <c r="K301" s="64"/>
      <c r="L301" s="41"/>
      <c r="M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</row>
  </sheetData>
  <sheetProtection sheet="1" autoFilter="0" formatColumns="0" formatRows="0" objects="1" scenarios="1" spinCount="100000" saltValue="w27qBh4Y/0dkM89Aqlehmi5mWt54ulMZV6yEBk5ZHuQw3ldbyA4o4cmztzXj+zWkkakUOIWtAiZTZ6DDo5fC5g==" hashValue="fTXdTMcirgkhJ1hfYo3Jp0IjYr2sOYi2TTYpEiJTT6NAi4FYUrkvz76X4bVdOB5bxAEFllQF6nl/UVdE2Boq6Q==" algorithmName="SHA-512" password="CC35"/>
  <autoFilter ref="C122:K30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94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ZŠ K.H. Máchy - instalace plynových kotlů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836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26</v>
      </c>
      <c r="G12" s="35"/>
      <c r="H12" s="35"/>
      <c r="I12" s="137" t="s">
        <v>22</v>
      </c>
      <c r="J12" s="141" t="str">
        <f>'Rekapitulace stavby'!AN8</f>
        <v>15. 9. 2025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ROUND((SUM(BE121:BE136)),  2)</f>
        <v>0</v>
      </c>
      <c r="G33" s="35"/>
      <c r="H33" s="35"/>
      <c r="I33" s="152">
        <v>0.20999999999999999</v>
      </c>
      <c r="J33" s="151">
        <f>ROUND(((SUM(BE121:BE136))*I33),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ROUND((SUM(BF121:BF136)),  2)</f>
        <v>0</v>
      </c>
      <c r="G34" s="35"/>
      <c r="H34" s="35"/>
      <c r="I34" s="152">
        <v>0.12</v>
      </c>
      <c r="J34" s="151">
        <f>ROUND(((SUM(BF121:BF136))*I34),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ROUND((SUM(BG121:BG136)),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ROUND((SUM(BH121:BH136)),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ROUND((SUM(BI121:BI136)),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ZŠ K.H. Máchy - instalace plynových kotlů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04 - VRN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15. 9. 2025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99</v>
      </c>
      <c r="D94" s="173"/>
      <c r="E94" s="173"/>
      <c r="F94" s="173"/>
      <c r="G94" s="173"/>
      <c r="H94" s="173"/>
      <c r="I94" s="173"/>
      <c r="J94" s="174" t="s">
        <v>100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101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102</v>
      </c>
    </row>
    <row r="97" s="9" customFormat="1" ht="24.96" customHeight="1">
      <c r="A97" s="9"/>
      <c r="B97" s="176"/>
      <c r="C97" s="177"/>
      <c r="D97" s="178" t="s">
        <v>837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30"/>
      <c r="C98" s="231"/>
      <c r="D98" s="232" t="s">
        <v>838</v>
      </c>
      <c r="E98" s="233"/>
      <c r="F98" s="233"/>
      <c r="G98" s="233"/>
      <c r="H98" s="233"/>
      <c r="I98" s="233"/>
      <c r="J98" s="234">
        <f>J123</f>
        <v>0</v>
      </c>
      <c r="K98" s="231"/>
      <c r="L98" s="235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30"/>
      <c r="C99" s="231"/>
      <c r="D99" s="232" t="s">
        <v>839</v>
      </c>
      <c r="E99" s="233"/>
      <c r="F99" s="233"/>
      <c r="G99" s="233"/>
      <c r="H99" s="233"/>
      <c r="I99" s="233"/>
      <c r="J99" s="234">
        <f>J126</f>
        <v>0</v>
      </c>
      <c r="K99" s="231"/>
      <c r="L99" s="235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30"/>
      <c r="C100" s="231"/>
      <c r="D100" s="232" t="s">
        <v>840</v>
      </c>
      <c r="E100" s="233"/>
      <c r="F100" s="233"/>
      <c r="G100" s="233"/>
      <c r="H100" s="233"/>
      <c r="I100" s="233"/>
      <c r="J100" s="234">
        <f>J129</f>
        <v>0</v>
      </c>
      <c r="K100" s="231"/>
      <c r="L100" s="235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30"/>
      <c r="C101" s="231"/>
      <c r="D101" s="232" t="s">
        <v>841</v>
      </c>
      <c r="E101" s="233"/>
      <c r="F101" s="233"/>
      <c r="G101" s="233"/>
      <c r="H101" s="233"/>
      <c r="I101" s="233"/>
      <c r="J101" s="234">
        <f>J134</f>
        <v>0</v>
      </c>
      <c r="K101" s="231"/>
      <c r="L101" s="235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108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71" t="str">
        <f>E7</f>
        <v>ZŠ K.H. Máchy - instalace plynových kotlů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95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04 - VRN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 xml:space="preserve"> </v>
      </c>
      <c r="G115" s="37"/>
      <c r="H115" s="37"/>
      <c r="I115" s="29" t="s">
        <v>22</v>
      </c>
      <c r="J115" s="76" t="str">
        <f>IF(J12="","",J12)</f>
        <v>15. 9. 2025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24</v>
      </c>
      <c r="D117" s="37"/>
      <c r="E117" s="37"/>
      <c r="F117" s="24" t="str">
        <f>E15</f>
        <v xml:space="preserve"> </v>
      </c>
      <c r="G117" s="37"/>
      <c r="H117" s="37"/>
      <c r="I117" s="29" t="s">
        <v>30</v>
      </c>
      <c r="J117" s="33" t="str">
        <f>E21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28</v>
      </c>
      <c r="D118" s="37"/>
      <c r="E118" s="37"/>
      <c r="F118" s="24" t="str">
        <f>IF(E18="","",E18)</f>
        <v>Vyplň údaj</v>
      </c>
      <c r="G118" s="37"/>
      <c r="H118" s="37"/>
      <c r="I118" s="29" t="s">
        <v>32</v>
      </c>
      <c r="J118" s="33" t="str">
        <f>E24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0" customFormat="1" ht="29.28" customHeight="1">
      <c r="A120" s="182"/>
      <c r="B120" s="183"/>
      <c r="C120" s="184" t="s">
        <v>109</v>
      </c>
      <c r="D120" s="185" t="s">
        <v>59</v>
      </c>
      <c r="E120" s="185" t="s">
        <v>55</v>
      </c>
      <c r="F120" s="185" t="s">
        <v>56</v>
      </c>
      <c r="G120" s="185" t="s">
        <v>110</v>
      </c>
      <c r="H120" s="185" t="s">
        <v>111</v>
      </c>
      <c r="I120" s="185" t="s">
        <v>112</v>
      </c>
      <c r="J120" s="185" t="s">
        <v>100</v>
      </c>
      <c r="K120" s="186" t="s">
        <v>113</v>
      </c>
      <c r="L120" s="187"/>
      <c r="M120" s="97" t="s">
        <v>1</v>
      </c>
      <c r="N120" s="98" t="s">
        <v>38</v>
      </c>
      <c r="O120" s="98" t="s">
        <v>114</v>
      </c>
      <c r="P120" s="98" t="s">
        <v>115</v>
      </c>
      <c r="Q120" s="98" t="s">
        <v>116</v>
      </c>
      <c r="R120" s="98" t="s">
        <v>117</v>
      </c>
      <c r="S120" s="98" t="s">
        <v>118</v>
      </c>
      <c r="T120" s="99" t="s">
        <v>119</v>
      </c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</row>
    <row r="121" s="2" customFormat="1" ht="22.8" customHeight="1">
      <c r="A121" s="35"/>
      <c r="B121" s="36"/>
      <c r="C121" s="104" t="s">
        <v>120</v>
      </c>
      <c r="D121" s="37"/>
      <c r="E121" s="37"/>
      <c r="F121" s="37"/>
      <c r="G121" s="37"/>
      <c r="H121" s="37"/>
      <c r="I121" s="37"/>
      <c r="J121" s="188">
        <f>BK121</f>
        <v>0</v>
      </c>
      <c r="K121" s="37"/>
      <c r="L121" s="41"/>
      <c r="M121" s="100"/>
      <c r="N121" s="189"/>
      <c r="O121" s="101"/>
      <c r="P121" s="190">
        <f>P122</f>
        <v>0</v>
      </c>
      <c r="Q121" s="101"/>
      <c r="R121" s="190">
        <f>R122</f>
        <v>0</v>
      </c>
      <c r="S121" s="101"/>
      <c r="T121" s="191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73</v>
      </c>
      <c r="AU121" s="14" t="s">
        <v>102</v>
      </c>
      <c r="BK121" s="192">
        <f>BK122</f>
        <v>0</v>
      </c>
    </row>
    <row r="122" s="11" customFormat="1" ht="25.92" customHeight="1">
      <c r="A122" s="11"/>
      <c r="B122" s="193"/>
      <c r="C122" s="194"/>
      <c r="D122" s="195" t="s">
        <v>73</v>
      </c>
      <c r="E122" s="196" t="s">
        <v>92</v>
      </c>
      <c r="F122" s="196" t="s">
        <v>842</v>
      </c>
      <c r="G122" s="194"/>
      <c r="H122" s="194"/>
      <c r="I122" s="197"/>
      <c r="J122" s="198">
        <f>BK122</f>
        <v>0</v>
      </c>
      <c r="K122" s="194"/>
      <c r="L122" s="199"/>
      <c r="M122" s="200"/>
      <c r="N122" s="201"/>
      <c r="O122" s="201"/>
      <c r="P122" s="202">
        <f>P123+P126+P129+P134</f>
        <v>0</v>
      </c>
      <c r="Q122" s="201"/>
      <c r="R122" s="202">
        <f>R123+R126+R129+R134</f>
        <v>0</v>
      </c>
      <c r="S122" s="201"/>
      <c r="T122" s="203">
        <f>T123+T126+T129+T134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4" t="s">
        <v>139</v>
      </c>
      <c r="AT122" s="205" t="s">
        <v>73</v>
      </c>
      <c r="AU122" s="205" t="s">
        <v>74</v>
      </c>
      <c r="AY122" s="204" t="s">
        <v>123</v>
      </c>
      <c r="BK122" s="206">
        <f>BK123+BK126+BK129+BK134</f>
        <v>0</v>
      </c>
    </row>
    <row r="123" s="11" customFormat="1" ht="22.8" customHeight="1">
      <c r="A123" s="11"/>
      <c r="B123" s="193"/>
      <c r="C123" s="194"/>
      <c r="D123" s="195" t="s">
        <v>73</v>
      </c>
      <c r="E123" s="236" t="s">
        <v>843</v>
      </c>
      <c r="F123" s="236" t="s">
        <v>844</v>
      </c>
      <c r="G123" s="194"/>
      <c r="H123" s="194"/>
      <c r="I123" s="197"/>
      <c r="J123" s="237">
        <f>BK123</f>
        <v>0</v>
      </c>
      <c r="K123" s="194"/>
      <c r="L123" s="199"/>
      <c r="M123" s="200"/>
      <c r="N123" s="201"/>
      <c r="O123" s="201"/>
      <c r="P123" s="202">
        <f>SUM(P124:P125)</f>
        <v>0</v>
      </c>
      <c r="Q123" s="201"/>
      <c r="R123" s="202">
        <f>SUM(R124:R125)</f>
        <v>0</v>
      </c>
      <c r="S123" s="201"/>
      <c r="T123" s="203">
        <f>SUM(T124:T125)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4" t="s">
        <v>139</v>
      </c>
      <c r="AT123" s="205" t="s">
        <v>73</v>
      </c>
      <c r="AU123" s="205" t="s">
        <v>82</v>
      </c>
      <c r="AY123" s="204" t="s">
        <v>123</v>
      </c>
      <c r="BK123" s="206">
        <f>SUM(BK124:BK125)</f>
        <v>0</v>
      </c>
    </row>
    <row r="124" s="2" customFormat="1" ht="16.5" customHeight="1">
      <c r="A124" s="35"/>
      <c r="B124" s="36"/>
      <c r="C124" s="207" t="s">
        <v>82</v>
      </c>
      <c r="D124" s="207" t="s">
        <v>124</v>
      </c>
      <c r="E124" s="208" t="s">
        <v>845</v>
      </c>
      <c r="F124" s="209" t="s">
        <v>846</v>
      </c>
      <c r="G124" s="210" t="s">
        <v>654</v>
      </c>
      <c r="H124" s="211">
        <v>1</v>
      </c>
      <c r="I124" s="212"/>
      <c r="J124" s="213">
        <f>ROUND(I124*H124,2)</f>
        <v>0</v>
      </c>
      <c r="K124" s="209" t="s">
        <v>847</v>
      </c>
      <c r="L124" s="41"/>
      <c r="M124" s="214" t="s">
        <v>1</v>
      </c>
      <c r="N124" s="215" t="s">
        <v>39</v>
      </c>
      <c r="O124" s="88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18" t="s">
        <v>848</v>
      </c>
      <c r="AT124" s="218" t="s">
        <v>124</v>
      </c>
      <c r="AU124" s="218" t="s">
        <v>84</v>
      </c>
      <c r="AY124" s="14" t="s">
        <v>123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4" t="s">
        <v>82</v>
      </c>
      <c r="BK124" s="219">
        <f>ROUND(I124*H124,2)</f>
        <v>0</v>
      </c>
      <c r="BL124" s="14" t="s">
        <v>848</v>
      </c>
      <c r="BM124" s="218" t="s">
        <v>849</v>
      </c>
    </row>
    <row r="125" s="2" customFormat="1">
      <c r="A125" s="35"/>
      <c r="B125" s="36"/>
      <c r="C125" s="37"/>
      <c r="D125" s="220" t="s">
        <v>129</v>
      </c>
      <c r="E125" s="37"/>
      <c r="F125" s="221" t="s">
        <v>846</v>
      </c>
      <c r="G125" s="37"/>
      <c r="H125" s="37"/>
      <c r="I125" s="222"/>
      <c r="J125" s="37"/>
      <c r="K125" s="37"/>
      <c r="L125" s="41"/>
      <c r="M125" s="223"/>
      <c r="N125" s="22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129</v>
      </c>
      <c r="AU125" s="14" t="s">
        <v>84</v>
      </c>
    </row>
    <row r="126" s="11" customFormat="1" ht="22.8" customHeight="1">
      <c r="A126" s="11"/>
      <c r="B126" s="193"/>
      <c r="C126" s="194"/>
      <c r="D126" s="195" t="s">
        <v>73</v>
      </c>
      <c r="E126" s="236" t="s">
        <v>850</v>
      </c>
      <c r="F126" s="236" t="s">
        <v>851</v>
      </c>
      <c r="G126" s="194"/>
      <c r="H126" s="194"/>
      <c r="I126" s="197"/>
      <c r="J126" s="237">
        <f>BK126</f>
        <v>0</v>
      </c>
      <c r="K126" s="194"/>
      <c r="L126" s="199"/>
      <c r="M126" s="200"/>
      <c r="N126" s="201"/>
      <c r="O126" s="201"/>
      <c r="P126" s="202">
        <f>SUM(P127:P128)</f>
        <v>0</v>
      </c>
      <c r="Q126" s="201"/>
      <c r="R126" s="202">
        <f>SUM(R127:R128)</f>
        <v>0</v>
      </c>
      <c r="S126" s="201"/>
      <c r="T126" s="203">
        <f>SUM(T127:T128)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04" t="s">
        <v>139</v>
      </c>
      <c r="AT126" s="205" t="s">
        <v>73</v>
      </c>
      <c r="AU126" s="205" t="s">
        <v>82</v>
      </c>
      <c r="AY126" s="204" t="s">
        <v>123</v>
      </c>
      <c r="BK126" s="206">
        <f>SUM(BK127:BK128)</f>
        <v>0</v>
      </c>
    </row>
    <row r="127" s="2" customFormat="1" ht="16.5" customHeight="1">
      <c r="A127" s="35"/>
      <c r="B127" s="36"/>
      <c r="C127" s="207" t="s">
        <v>84</v>
      </c>
      <c r="D127" s="207" t="s">
        <v>124</v>
      </c>
      <c r="E127" s="208" t="s">
        <v>852</v>
      </c>
      <c r="F127" s="209" t="s">
        <v>853</v>
      </c>
      <c r="G127" s="210" t="s">
        <v>654</v>
      </c>
      <c r="H127" s="211">
        <v>1</v>
      </c>
      <c r="I127" s="212"/>
      <c r="J127" s="213">
        <f>ROUND(I127*H127,2)</f>
        <v>0</v>
      </c>
      <c r="K127" s="209" t="s">
        <v>847</v>
      </c>
      <c r="L127" s="41"/>
      <c r="M127" s="214" t="s">
        <v>1</v>
      </c>
      <c r="N127" s="215" t="s">
        <v>39</v>
      </c>
      <c r="O127" s="88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8" t="s">
        <v>848</v>
      </c>
      <c r="AT127" s="218" t="s">
        <v>124</v>
      </c>
      <c r="AU127" s="218" t="s">
        <v>84</v>
      </c>
      <c r="AY127" s="14" t="s">
        <v>123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4" t="s">
        <v>82</v>
      </c>
      <c r="BK127" s="219">
        <f>ROUND(I127*H127,2)</f>
        <v>0</v>
      </c>
      <c r="BL127" s="14" t="s">
        <v>848</v>
      </c>
      <c r="BM127" s="218" t="s">
        <v>854</v>
      </c>
    </row>
    <row r="128" s="2" customFormat="1">
      <c r="A128" s="35"/>
      <c r="B128" s="36"/>
      <c r="C128" s="37"/>
      <c r="D128" s="220" t="s">
        <v>129</v>
      </c>
      <c r="E128" s="37"/>
      <c r="F128" s="221" t="s">
        <v>853</v>
      </c>
      <c r="G128" s="37"/>
      <c r="H128" s="37"/>
      <c r="I128" s="222"/>
      <c r="J128" s="37"/>
      <c r="K128" s="37"/>
      <c r="L128" s="41"/>
      <c r="M128" s="223"/>
      <c r="N128" s="22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129</v>
      </c>
      <c r="AU128" s="14" t="s">
        <v>84</v>
      </c>
    </row>
    <row r="129" s="11" customFormat="1" ht="22.8" customHeight="1">
      <c r="A129" s="11"/>
      <c r="B129" s="193"/>
      <c r="C129" s="194"/>
      <c r="D129" s="195" t="s">
        <v>73</v>
      </c>
      <c r="E129" s="236" t="s">
        <v>855</v>
      </c>
      <c r="F129" s="236" t="s">
        <v>856</v>
      </c>
      <c r="G129" s="194"/>
      <c r="H129" s="194"/>
      <c r="I129" s="197"/>
      <c r="J129" s="237">
        <f>BK129</f>
        <v>0</v>
      </c>
      <c r="K129" s="194"/>
      <c r="L129" s="199"/>
      <c r="M129" s="200"/>
      <c r="N129" s="201"/>
      <c r="O129" s="201"/>
      <c r="P129" s="202">
        <f>SUM(P130:P133)</f>
        <v>0</v>
      </c>
      <c r="Q129" s="201"/>
      <c r="R129" s="202">
        <f>SUM(R130:R133)</f>
        <v>0</v>
      </c>
      <c r="S129" s="201"/>
      <c r="T129" s="203">
        <f>SUM(T130:T133)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04" t="s">
        <v>139</v>
      </c>
      <c r="AT129" s="205" t="s">
        <v>73</v>
      </c>
      <c r="AU129" s="205" t="s">
        <v>82</v>
      </c>
      <c r="AY129" s="204" t="s">
        <v>123</v>
      </c>
      <c r="BK129" s="206">
        <f>SUM(BK130:BK133)</f>
        <v>0</v>
      </c>
    </row>
    <row r="130" s="2" customFormat="1" ht="16.5" customHeight="1">
      <c r="A130" s="35"/>
      <c r="B130" s="36"/>
      <c r="C130" s="207" t="s">
        <v>132</v>
      </c>
      <c r="D130" s="207" t="s">
        <v>124</v>
      </c>
      <c r="E130" s="208" t="s">
        <v>857</v>
      </c>
      <c r="F130" s="209" t="s">
        <v>858</v>
      </c>
      <c r="G130" s="210" t="s">
        <v>654</v>
      </c>
      <c r="H130" s="211">
        <v>1</v>
      </c>
      <c r="I130" s="212"/>
      <c r="J130" s="213">
        <f>ROUND(I130*H130,2)</f>
        <v>0</v>
      </c>
      <c r="K130" s="209" t="s">
        <v>847</v>
      </c>
      <c r="L130" s="41"/>
      <c r="M130" s="214" t="s">
        <v>1</v>
      </c>
      <c r="N130" s="215" t="s">
        <v>39</v>
      </c>
      <c r="O130" s="88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8" t="s">
        <v>848</v>
      </c>
      <c r="AT130" s="218" t="s">
        <v>124</v>
      </c>
      <c r="AU130" s="218" t="s">
        <v>84</v>
      </c>
      <c r="AY130" s="14" t="s">
        <v>123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4" t="s">
        <v>82</v>
      </c>
      <c r="BK130" s="219">
        <f>ROUND(I130*H130,2)</f>
        <v>0</v>
      </c>
      <c r="BL130" s="14" t="s">
        <v>848</v>
      </c>
      <c r="BM130" s="218" t="s">
        <v>859</v>
      </c>
    </row>
    <row r="131" s="2" customFormat="1">
      <c r="A131" s="35"/>
      <c r="B131" s="36"/>
      <c r="C131" s="37"/>
      <c r="D131" s="220" t="s">
        <v>129</v>
      </c>
      <c r="E131" s="37"/>
      <c r="F131" s="221" t="s">
        <v>858</v>
      </c>
      <c r="G131" s="37"/>
      <c r="H131" s="37"/>
      <c r="I131" s="222"/>
      <c r="J131" s="37"/>
      <c r="K131" s="37"/>
      <c r="L131" s="41"/>
      <c r="M131" s="223"/>
      <c r="N131" s="22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129</v>
      </c>
      <c r="AU131" s="14" t="s">
        <v>84</v>
      </c>
    </row>
    <row r="132" s="2" customFormat="1" ht="16.5" customHeight="1">
      <c r="A132" s="35"/>
      <c r="B132" s="36"/>
      <c r="C132" s="207" t="s">
        <v>128</v>
      </c>
      <c r="D132" s="207" t="s">
        <v>124</v>
      </c>
      <c r="E132" s="208" t="s">
        <v>860</v>
      </c>
      <c r="F132" s="209" t="s">
        <v>861</v>
      </c>
      <c r="G132" s="210" t="s">
        <v>654</v>
      </c>
      <c r="H132" s="211">
        <v>1</v>
      </c>
      <c r="I132" s="212"/>
      <c r="J132" s="213">
        <f>ROUND(I132*H132,2)</f>
        <v>0</v>
      </c>
      <c r="K132" s="209" t="s">
        <v>847</v>
      </c>
      <c r="L132" s="41"/>
      <c r="M132" s="214" t="s">
        <v>1</v>
      </c>
      <c r="N132" s="215" t="s">
        <v>39</v>
      </c>
      <c r="O132" s="88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8" t="s">
        <v>848</v>
      </c>
      <c r="AT132" s="218" t="s">
        <v>124</v>
      </c>
      <c r="AU132" s="218" t="s">
        <v>84</v>
      </c>
      <c r="AY132" s="14" t="s">
        <v>123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4" t="s">
        <v>82</v>
      </c>
      <c r="BK132" s="219">
        <f>ROUND(I132*H132,2)</f>
        <v>0</v>
      </c>
      <c r="BL132" s="14" t="s">
        <v>848</v>
      </c>
      <c r="BM132" s="218" t="s">
        <v>862</v>
      </c>
    </row>
    <row r="133" s="2" customFormat="1">
      <c r="A133" s="35"/>
      <c r="B133" s="36"/>
      <c r="C133" s="37"/>
      <c r="D133" s="220" t="s">
        <v>129</v>
      </c>
      <c r="E133" s="37"/>
      <c r="F133" s="221" t="s">
        <v>861</v>
      </c>
      <c r="G133" s="37"/>
      <c r="H133" s="37"/>
      <c r="I133" s="222"/>
      <c r="J133" s="37"/>
      <c r="K133" s="37"/>
      <c r="L133" s="41"/>
      <c r="M133" s="223"/>
      <c r="N133" s="22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129</v>
      </c>
      <c r="AU133" s="14" t="s">
        <v>84</v>
      </c>
    </row>
    <row r="134" s="11" customFormat="1" ht="22.8" customHeight="1">
      <c r="A134" s="11"/>
      <c r="B134" s="193"/>
      <c r="C134" s="194"/>
      <c r="D134" s="195" t="s">
        <v>73</v>
      </c>
      <c r="E134" s="236" t="s">
        <v>863</v>
      </c>
      <c r="F134" s="236" t="s">
        <v>864</v>
      </c>
      <c r="G134" s="194"/>
      <c r="H134" s="194"/>
      <c r="I134" s="197"/>
      <c r="J134" s="237">
        <f>BK134</f>
        <v>0</v>
      </c>
      <c r="K134" s="194"/>
      <c r="L134" s="199"/>
      <c r="M134" s="200"/>
      <c r="N134" s="201"/>
      <c r="O134" s="201"/>
      <c r="P134" s="202">
        <f>SUM(P135:P136)</f>
        <v>0</v>
      </c>
      <c r="Q134" s="201"/>
      <c r="R134" s="202">
        <f>SUM(R135:R136)</f>
        <v>0</v>
      </c>
      <c r="S134" s="201"/>
      <c r="T134" s="203">
        <f>SUM(T135:T136)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04" t="s">
        <v>139</v>
      </c>
      <c r="AT134" s="205" t="s">
        <v>73</v>
      </c>
      <c r="AU134" s="205" t="s">
        <v>82</v>
      </c>
      <c r="AY134" s="204" t="s">
        <v>123</v>
      </c>
      <c r="BK134" s="206">
        <f>SUM(BK135:BK136)</f>
        <v>0</v>
      </c>
    </row>
    <row r="135" s="2" customFormat="1" ht="16.5" customHeight="1">
      <c r="A135" s="35"/>
      <c r="B135" s="36"/>
      <c r="C135" s="207" t="s">
        <v>139</v>
      </c>
      <c r="D135" s="207" t="s">
        <v>124</v>
      </c>
      <c r="E135" s="208" t="s">
        <v>865</v>
      </c>
      <c r="F135" s="209" t="s">
        <v>866</v>
      </c>
      <c r="G135" s="210" t="s">
        <v>654</v>
      </c>
      <c r="H135" s="211">
        <v>1</v>
      </c>
      <c r="I135" s="212"/>
      <c r="J135" s="213">
        <f>ROUND(I135*H135,2)</f>
        <v>0</v>
      </c>
      <c r="K135" s="209" t="s">
        <v>847</v>
      </c>
      <c r="L135" s="41"/>
      <c r="M135" s="214" t="s">
        <v>1</v>
      </c>
      <c r="N135" s="215" t="s">
        <v>39</v>
      </c>
      <c r="O135" s="88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8" t="s">
        <v>848</v>
      </c>
      <c r="AT135" s="218" t="s">
        <v>124</v>
      </c>
      <c r="AU135" s="218" t="s">
        <v>84</v>
      </c>
      <c r="AY135" s="14" t="s">
        <v>123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4" t="s">
        <v>82</v>
      </c>
      <c r="BK135" s="219">
        <f>ROUND(I135*H135,2)</f>
        <v>0</v>
      </c>
      <c r="BL135" s="14" t="s">
        <v>848</v>
      </c>
      <c r="BM135" s="218" t="s">
        <v>867</v>
      </c>
    </row>
    <row r="136" s="2" customFormat="1">
      <c r="A136" s="35"/>
      <c r="B136" s="36"/>
      <c r="C136" s="37"/>
      <c r="D136" s="220" t="s">
        <v>129</v>
      </c>
      <c r="E136" s="37"/>
      <c r="F136" s="221" t="s">
        <v>866</v>
      </c>
      <c r="G136" s="37"/>
      <c r="H136" s="37"/>
      <c r="I136" s="222"/>
      <c r="J136" s="37"/>
      <c r="K136" s="37"/>
      <c r="L136" s="41"/>
      <c r="M136" s="225"/>
      <c r="N136" s="226"/>
      <c r="O136" s="227"/>
      <c r="P136" s="227"/>
      <c r="Q136" s="227"/>
      <c r="R136" s="227"/>
      <c r="S136" s="227"/>
      <c r="T136" s="228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129</v>
      </c>
      <c r="AU136" s="14" t="s">
        <v>84</v>
      </c>
    </row>
    <row r="137" s="2" customFormat="1" ht="6.96" customHeight="1">
      <c r="A137" s="35"/>
      <c r="B137" s="63"/>
      <c r="C137" s="64"/>
      <c r="D137" s="64"/>
      <c r="E137" s="64"/>
      <c r="F137" s="64"/>
      <c r="G137" s="64"/>
      <c r="H137" s="64"/>
      <c r="I137" s="64"/>
      <c r="J137" s="64"/>
      <c r="K137" s="64"/>
      <c r="L137" s="41"/>
      <c r="M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</sheetData>
  <sheetProtection sheet="1" autoFilter="0" formatColumns="0" formatRows="0" objects="1" scenarios="1" spinCount="100000" saltValue="2+P1ehBEd1a04QgfxmEHfjdt5gZGM01+FtwWjMYo3RYujT6E7hNoYaFZ6P6j7DiPc1k4ZHqoMgwWLx8tUu0jRQ==" hashValue="q7vbFVUxN0eTRBhp8i7nHo6Ar70kRtyJkweJ2oUyFnuzpyckE4POTtjUuidk2JyuEogc/xtID7SG5THS2XFOuQ==" algorithmName="SHA-512" password="CC35"/>
  <autoFilter ref="C120:K13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DESKTOP-C275LRE\Jindra</dc:creator>
  <cp:lastModifiedBy>DESKTOP-C275LRE\Jindra</cp:lastModifiedBy>
  <dcterms:created xsi:type="dcterms:W3CDTF">2025-11-13T09:49:02Z</dcterms:created>
  <dcterms:modified xsi:type="dcterms:W3CDTF">2025-11-13T09:49:05Z</dcterms:modified>
</cp:coreProperties>
</file>