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6 - Vybavení koupelen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'06 - Vybavení koupelen'!$C$117:$K$131</definedName>
    <definedName name="_xlnm.Print_Area" localSheetId="1">'06 - Vybavení koupelen'!$C$4:$J$76,'06 - Vybavení koupelen'!$C$82:$J$99,'06 - Vybavení koupelen'!$C$105:$K$131</definedName>
    <definedName name="_xlnm.Print_Titles" localSheetId="1">'06 - Vybavení koupelen'!$117:$117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BK121"/>
  <c r="J121"/>
  <c r="J126"/>
  <c r="BK129"/>
  <c r="BK126"/>
  <c i="1" r="AS94"/>
  <c i="2" r="J123"/>
  <c r="BK123"/>
  <c r="J129"/>
  <c r="J34"/>
  <c l="1" r="BK120"/>
  <c r="J120"/>
  <c r="J98"/>
  <c r="P120"/>
  <c r="P119"/>
  <c r="P118"/>
  <c i="1" r="AU95"/>
  <c i="2" r="R120"/>
  <c r="R119"/>
  <c r="R118"/>
  <c r="T120"/>
  <c r="T119"/>
  <c r="T118"/>
  <c r="E108"/>
  <c r="J112"/>
  <c r="BE123"/>
  <c r="BE129"/>
  <c r="F115"/>
  <c r="BE121"/>
  <c r="BE126"/>
  <c i="1" r="AW95"/>
  <c i="2" r="F34"/>
  <c i="1" r="BA95"/>
  <c r="BA94"/>
  <c r="AW94"/>
  <c r="AK30"/>
  <c r="AU94"/>
  <c i="2" r="F35"/>
  <c i="1" r="BB95"/>
  <c r="BB94"/>
  <c r="W31"/>
  <c i="2" r="F37"/>
  <c i="1" r="BD95"/>
  <c r="BD94"/>
  <c r="W33"/>
  <c i="2" r="F36"/>
  <c i="1" r="BC95"/>
  <c r="BC94"/>
  <c r="W32"/>
  <c i="2" l="1" r="BK119"/>
  <c r="J119"/>
  <c r="J97"/>
  <c i="1" r="AY94"/>
  <c r="W30"/>
  <c r="AX94"/>
  <c i="2" r="F33"/>
  <c i="1" r="AZ95"/>
  <c r="AZ94"/>
  <c r="W29"/>
  <c i="2" r="J33"/>
  <c i="1" r="AV95"/>
  <c r="AT95"/>
  <c i="2" l="1" r="BK118"/>
  <c r="J118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<sst xmlns="http://schemas.openxmlformats.org/spreadsheetml/2006/main">
  <si>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</si>
  <si>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</si>
  <si>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</si>
  <si>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</si>
  <si>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</si>
  <si>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{e7594f60-0446-4fa1-bde6-ad0e71df2678}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</si>
  <si>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</si>
  <si>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</si>
  <si>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</si>
  <si>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</si>
  <si>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</si>
  <si>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</si>
  <si>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</si>
  <si>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</si>
  <si>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20240221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</si>
  <si>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</si>
  <si>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</si>
  <si>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Doksy mobilita, Domov pro seniory - vybavení koupelen</t>
  </si>
  <si>
    <t>KSO:</t>
  </si>
  <si>
    <t>CC-CZ:</t>
  </si>
  <si>
    <t>Místo:</t>
  </si>
  <si>
    <t xml:space="preserve"> </t>
  </si>
  <si>
    <t>Datum:</t>
  </si>
  <si>
    <t>21. 2. 2024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</si>
  <si>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</si>
  <si>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</si>
  <si>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</si>
  <si>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</si>
  <si>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</si>
  <si>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</si>
  <si>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</si>
  <si>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</si>
  <si>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</si>
  <si>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</si>
  <si>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</si>
  <si>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</si>
  <si>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</si>
  <si>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</si>
  <si>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</si>
  <si>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</si>
  <si>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</si>
  <si>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</si>
  <si>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</si>
  <si>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</si>
  <si>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</si>
  <si>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</si>
  <si>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</si>
  <si>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</si>
  <si>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</si>
  <si>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</si>
  <si>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</si>
  <si>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</si>
  <si>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</si>
  <si>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</si>
  <si>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</si>
  <si>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</si>
  <si>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</si>
  <si>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</si>
  <si>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</si>
  <si>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</si>
  <si>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</si>
  <si>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</si>
  <si>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</si>
  <si>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</si>
  <si>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</si>
  <si>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</si>
  <si>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</si>
  <si>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</si>
  <si>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</si>
  <si>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</si>
  <si>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</si>
  <si>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</si>
  <si>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</si>
  <si>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</si>
  <si>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</si>
  <si>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</si>
  <si>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</si>
  <si>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</si>
  <si>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06</t>
  </si>
  <si>
    <t>Vybavení koupelen</t>
  </si>
  <si>
    <t>STA</t>
  </si>
  <si>
    <t>1</t>
  </si>
  <si>
    <t>{be2e882d-b7cd-4598-acab-cedf34d26601}</t>
  </si>
  <si>
    <t>2</t>
  </si>
  <si>
    <t>KRYCÍ LIST SOUPISU PRACÍ</t>
  </si>
  <si>
    <t>Objekt:</t>
  </si>
  <si>
    <t>06 - Vybavení koupelen</t>
  </si>
  <si>
    <t>Doksy</t>
  </si>
  <si>
    <t>Město Doksy</t>
  </si>
  <si>
    <t>R. Voce</t>
  </si>
  <si>
    <t>J. Nešněra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</si>
  <si>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</si>
  <si>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</si>
  <si>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</si>
  <si>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</si>
  <si>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</si>
  <si>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</si>
  <si>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725 - Zdravotechnika - zařizovací předměty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</si>
  <si>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</si>
  <si>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</si>
  <si>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</si>
  <si>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</si>
  <si>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</si>
  <si>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</si>
  <si>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</si>
  <si>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</si>
  <si>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</si>
  <si>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</si>
  <si>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</si>
  <si>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</si>
  <si>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</si>
  <si>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</si>
  <si>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</si>
  <si>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</si>
  <si>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725</t>
  </si>
  <si>
    <t>Zdravotechnika - zařizovací předměty</t>
  </si>
  <si>
    <t>K</t>
  </si>
  <si>
    <t>725229103</t>
  </si>
  <si>
    <t>Montáž vany se zápachovou uzávěrkou akrylátových</t>
  </si>
  <si>
    <t>soubor</t>
  </si>
  <si>
    <t>CS ÚRS 2023 02</t>
  </si>
  <si>
    <t>16</t>
  </si>
  <si>
    <t>1625684312</t>
  </si>
  <si>
    <t>PP</t>
  </si>
  <si>
    <t>Vany bez výtokových armatur montáž van se zápachovou uzávěrkou akrylátových</t>
  </si>
  <si>
    <t>M</t>
  </si>
  <si>
    <t>55421502R</t>
  </si>
  <si>
    <t>vana pro ZTP</t>
  </si>
  <si>
    <t>kus</t>
  </si>
  <si>
    <t>32</t>
  </si>
  <si>
    <t>817526790</t>
  </si>
  <si>
    <t>P</t>
  </si>
  <si>
    <t>Poznámka k položce:_x000d_
ošeřovatelská vana el. stavitelná dle specifikace speciálních van a zvedáků</t>
  </si>
  <si>
    <t>3</t>
  </si>
  <si>
    <t>554211R1</t>
  </si>
  <si>
    <t>Sedačkový zvedák s el. zdvihem</t>
  </si>
  <si>
    <t>1486569777</t>
  </si>
  <si>
    <t>Poznámka k položce:_x000d_
 dle specifikace speciálních van a zvedáků</t>
  </si>
  <si>
    <t>4</t>
  </si>
  <si>
    <t>55421502R2</t>
  </si>
  <si>
    <t>vana pro ZTP 2</t>
  </si>
  <si>
    <t>1450173135</t>
  </si>
  <si>
    <t>Poznámka k položce:_x000d_
ošeřovatelská vana sedací dle specifikace speciálních van a zvedáků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</si>
</sst>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20240221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Doksy mobilita, Domov pro seniory - vybavení koupelen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21. 2. 2024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'06 - Vybavení koupelen'!J30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'06 - Vybavení koupelen'!P118</f>
        <v>0</v>
      </c>
      <c r="AV95" s="125">
        <f>'06 - Vybavení koupelen'!J33</f>
        <v>0</v>
      </c>
      <c r="AW95" s="125">
        <f>'06 - Vybavení koupelen'!J34</f>
        <v>0</v>
      </c>
      <c r="AX95" s="125">
        <f>'06 - Vybavení koupelen'!J35</f>
        <v>0</v>
      </c>
      <c r="AY95" s="125">
        <f>'06 - Vybavení koupelen'!J36</f>
        <v>0</v>
      </c>
      <c r="AZ95" s="125">
        <f>'06 - Vybavení koupelen'!F33</f>
        <v>0</v>
      </c>
      <c r="BA95" s="125">
        <f>'06 - Vybavení koupelen'!F34</f>
        <v>0</v>
      </c>
      <c r="BB95" s="125">
        <f>'06 - Vybavení koupelen'!F35</f>
        <v>0</v>
      </c>
      <c r="BC95" s="125">
        <f>'06 - Vybavení koupelen'!F36</f>
        <v>0</v>
      </c>
      <c r="BD95" s="127">
        <f>'06 - Vybavení koupelen'!F37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QROBbb1w6io1V9ipwAoSVUOh2pdD5/S0WYwMPaPAKAfWdtwve4K+jjKYLDUlDirFYSUmQjjaZfQeWhgBr4+wPA==" hashValue="JFu4Ri49xntGQeGtxdsw2n0j83sk39SGGBid+8Q0oqldSBB9mLzH5yJD2QZ4M9ItFFw9IdmXq4dGTGe9EsQ9S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6 - Vybavení koupele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Doksy mobilita, Domov pro seniory - vybavení koupelen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87</v>
      </c>
      <c r="G12" s="35"/>
      <c r="H12" s="35"/>
      <c r="I12" s="133" t="s">
        <v>22</v>
      </c>
      <c r="J12" s="137" t="str">
        <f>'Rekapitulace stavby'!AN8</f>
        <v>21. 2. 2024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88</v>
      </c>
      <c r="F15" s="35"/>
      <c r="G15" s="35"/>
      <c r="H15" s="35"/>
      <c r="I15" s="133" t="s">
        <v>26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89</v>
      </c>
      <c r="F21" s="35"/>
      <c r="G21" s="35"/>
      <c r="H21" s="35"/>
      <c r="I21" s="133" t="s">
        <v>26</v>
      </c>
      <c r="J21" s="136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90</v>
      </c>
      <c r="F24" s="35"/>
      <c r="G24" s="35"/>
      <c r="H24" s="35"/>
      <c r="I24" s="133" t="s">
        <v>26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ROUND((SUM(BE118:BE131)),  2)</f>
        <v>0</v>
      </c>
      <c r="G33" s="35"/>
      <c r="H33" s="35"/>
      <c r="I33" s="148">
        <v>0.20999999999999999</v>
      </c>
      <c r="J33" s="147">
        <f>ROUND(((SUM(BE118:BE131))*I33),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39</v>
      </c>
      <c r="F34" s="147">
        <f>ROUND((SUM(BF118:BF131)),  2)</f>
        <v>0</v>
      </c>
      <c r="G34" s="35"/>
      <c r="H34" s="35"/>
      <c r="I34" s="148">
        <v>0.12</v>
      </c>
      <c r="J34" s="147">
        <f>ROUND(((SUM(BF118:BF131))*I34),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ROUND((SUM(BG118:BG131)),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ROUND((SUM(BH118:BH131)),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ROUND((SUM(BI118:BI131)),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Doksy mobilita, Domov pro seniory - vybavení koupelen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06 - Vybavení koupelen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Doksy</v>
      </c>
      <c r="G89" s="37"/>
      <c r="H89" s="37"/>
      <c r="I89" s="29" t="s">
        <v>22</v>
      </c>
      <c r="J89" s="76" t="str">
        <f>IF(J12="","",J12)</f>
        <v>21. 2. 2024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Doksy</v>
      </c>
      <c r="G91" s="37"/>
      <c r="H91" s="37"/>
      <c r="I91" s="29" t="s">
        <v>29</v>
      </c>
      <c r="J91" s="33" t="str">
        <f>E21</f>
        <v>R. Voce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J. Nešněra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92</v>
      </c>
      <c r="D94" s="169"/>
      <c r="E94" s="169"/>
      <c r="F94" s="169"/>
      <c r="G94" s="169"/>
      <c r="H94" s="169"/>
      <c r="I94" s="169"/>
      <c r="J94" s="170" t="s">
        <v>93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94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72"/>
      <c r="C97" s="173"/>
      <c r="D97" s="174" t="s">
        <v>96</v>
      </c>
      <c r="E97" s="175"/>
      <c r="F97" s="175"/>
      <c r="G97" s="175"/>
      <c r="H97" s="175"/>
      <c r="I97" s="175"/>
      <c r="J97" s="176">
        <f>J119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97</v>
      </c>
      <c r="E98" s="181"/>
      <c r="F98" s="181"/>
      <c r="G98" s="181"/>
      <c r="H98" s="181"/>
      <c r="I98" s="181"/>
      <c r="J98" s="182">
        <f>J120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98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67" t="str">
        <f>E7</f>
        <v>Doksy mobilita, Domov pro seniory - vybavení koupelen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85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06 - Vybavení koupelen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>Doksy</v>
      </c>
      <c r="G112" s="37"/>
      <c r="H112" s="37"/>
      <c r="I112" s="29" t="s">
        <v>22</v>
      </c>
      <c r="J112" s="76" t="str">
        <f>IF(J12="","",J12)</f>
        <v>21. 2. 2024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>Město Doksy</v>
      </c>
      <c r="G114" s="37"/>
      <c r="H114" s="37"/>
      <c r="I114" s="29" t="s">
        <v>29</v>
      </c>
      <c r="J114" s="33" t="str">
        <f>E21</f>
        <v>R. Voce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31</v>
      </c>
      <c r="J115" s="33" t="str">
        <f>E24</f>
        <v>J. Nešněra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4"/>
      <c r="B117" s="185"/>
      <c r="C117" s="186" t="s">
        <v>99</v>
      </c>
      <c r="D117" s="187" t="s">
        <v>58</v>
      </c>
      <c r="E117" s="187" t="s">
        <v>54</v>
      </c>
      <c r="F117" s="187" t="s">
        <v>55</v>
      </c>
      <c r="G117" s="187" t="s">
        <v>100</v>
      </c>
      <c r="H117" s="187" t="s">
        <v>101</v>
      </c>
      <c r="I117" s="187" t="s">
        <v>102</v>
      </c>
      <c r="J117" s="187" t="s">
        <v>93</v>
      </c>
      <c r="K117" s="188" t="s">
        <v>103</v>
      </c>
      <c r="L117" s="189"/>
      <c r="M117" s="97" t="s">
        <v>1</v>
      </c>
      <c r="N117" s="98" t="s">
        <v>37</v>
      </c>
      <c r="O117" s="98" t="s">
        <v>104</v>
      </c>
      <c r="P117" s="98" t="s">
        <v>105</v>
      </c>
      <c r="Q117" s="98" t="s">
        <v>106</v>
      </c>
      <c r="R117" s="98" t="s">
        <v>107</v>
      </c>
      <c r="S117" s="98" t="s">
        <v>108</v>
      </c>
      <c r="T117" s="99" t="s">
        <v>109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</row>
    <row r="118" s="2" customFormat="1" ht="22.8" customHeight="1">
      <c r="A118" s="35"/>
      <c r="B118" s="36"/>
      <c r="C118" s="104" t="s">
        <v>110</v>
      </c>
      <c r="D118" s="37"/>
      <c r="E118" s="37"/>
      <c r="F118" s="37"/>
      <c r="G118" s="37"/>
      <c r="H118" s="37"/>
      <c r="I118" s="37"/>
      <c r="J118" s="190">
        <f>BK118</f>
        <v>0</v>
      </c>
      <c r="K118" s="37"/>
      <c r="L118" s="41"/>
      <c r="M118" s="100"/>
      <c r="N118" s="191"/>
      <c r="O118" s="101"/>
      <c r="P118" s="192">
        <f>P119</f>
        <v>0</v>
      </c>
      <c r="Q118" s="101"/>
      <c r="R118" s="192">
        <f>R119</f>
        <v>0.76114000000000004</v>
      </c>
      <c r="S118" s="101"/>
      <c r="T118" s="193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95</v>
      </c>
      <c r="BK118" s="194">
        <f>BK119</f>
        <v>0</v>
      </c>
    </row>
    <row r="119" s="12" customFormat="1" ht="25.92" customHeight="1">
      <c r="A119" s="12"/>
      <c r="B119" s="195"/>
      <c r="C119" s="196"/>
      <c r="D119" s="197" t="s">
        <v>72</v>
      </c>
      <c r="E119" s="198" t="s">
        <v>111</v>
      </c>
      <c r="F119" s="198" t="s">
        <v>112</v>
      </c>
      <c r="G119" s="196"/>
      <c r="H119" s="196"/>
      <c r="I119" s="199"/>
      <c r="J119" s="200">
        <f>BK119</f>
        <v>0</v>
      </c>
      <c r="K119" s="196"/>
      <c r="L119" s="201"/>
      <c r="M119" s="202"/>
      <c r="N119" s="203"/>
      <c r="O119" s="203"/>
      <c r="P119" s="204">
        <f>P120</f>
        <v>0</v>
      </c>
      <c r="Q119" s="203"/>
      <c r="R119" s="204">
        <f>R120</f>
        <v>0.76114000000000004</v>
      </c>
      <c r="S119" s="203"/>
      <c r="T119" s="20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83</v>
      </c>
      <c r="AT119" s="207" t="s">
        <v>72</v>
      </c>
      <c r="AU119" s="207" t="s">
        <v>73</v>
      </c>
      <c r="AY119" s="206" t="s">
        <v>113</v>
      </c>
      <c r="BK119" s="208">
        <f>BK120</f>
        <v>0</v>
      </c>
    </row>
    <row r="120" s="12" customFormat="1" ht="22.8" customHeight="1">
      <c r="A120" s="12"/>
      <c r="B120" s="195"/>
      <c r="C120" s="196"/>
      <c r="D120" s="197" t="s">
        <v>72</v>
      </c>
      <c r="E120" s="209" t="s">
        <v>114</v>
      </c>
      <c r="F120" s="209" t="s">
        <v>115</v>
      </c>
      <c r="G120" s="196"/>
      <c r="H120" s="196"/>
      <c r="I120" s="199"/>
      <c r="J120" s="210">
        <f>BK120</f>
        <v>0</v>
      </c>
      <c r="K120" s="196"/>
      <c r="L120" s="201"/>
      <c r="M120" s="202"/>
      <c r="N120" s="203"/>
      <c r="O120" s="203"/>
      <c r="P120" s="204">
        <f>SUM(P121:P131)</f>
        <v>0</v>
      </c>
      <c r="Q120" s="203"/>
      <c r="R120" s="204">
        <f>SUM(R121:R131)</f>
        <v>0.76114000000000004</v>
      </c>
      <c r="S120" s="203"/>
      <c r="T120" s="205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6" t="s">
        <v>83</v>
      </c>
      <c r="AT120" s="207" t="s">
        <v>72</v>
      </c>
      <c r="AU120" s="207" t="s">
        <v>81</v>
      </c>
      <c r="AY120" s="206" t="s">
        <v>113</v>
      </c>
      <c r="BK120" s="208">
        <f>SUM(BK121:BK131)</f>
        <v>0</v>
      </c>
    </row>
    <row r="121" s="2" customFormat="1" ht="21.75" customHeight="1">
      <c r="A121" s="35"/>
      <c r="B121" s="36"/>
      <c r="C121" s="211" t="s">
        <v>81</v>
      </c>
      <c r="D121" s="211" t="s">
        <v>116</v>
      </c>
      <c r="E121" s="212" t="s">
        <v>117</v>
      </c>
      <c r="F121" s="213" t="s">
        <v>118</v>
      </c>
      <c r="G121" s="214" t="s">
        <v>119</v>
      </c>
      <c r="H121" s="215">
        <v>2</v>
      </c>
      <c r="I121" s="216"/>
      <c r="J121" s="217">
        <f>ROUND(I121*H121,2)</f>
        <v>0</v>
      </c>
      <c r="K121" s="213" t="s">
        <v>120</v>
      </c>
      <c r="L121" s="41"/>
      <c r="M121" s="218" t="s">
        <v>1</v>
      </c>
      <c r="N121" s="219" t="s">
        <v>38</v>
      </c>
      <c r="O121" s="88"/>
      <c r="P121" s="220">
        <f>O121*H121</f>
        <v>0</v>
      </c>
      <c r="Q121" s="220">
        <v>0.00157</v>
      </c>
      <c r="R121" s="220">
        <f>Q121*H121</f>
        <v>0.00314</v>
      </c>
      <c r="S121" s="220">
        <v>0</v>
      </c>
      <c r="T121" s="22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2" t="s">
        <v>121</v>
      </c>
      <c r="AT121" s="222" t="s">
        <v>116</v>
      </c>
      <c r="AU121" s="222" t="s">
        <v>83</v>
      </c>
      <c r="AY121" s="14" t="s">
        <v>113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4" t="s">
        <v>81</v>
      </c>
      <c r="BK121" s="223">
        <f>ROUND(I121*H121,2)</f>
        <v>0</v>
      </c>
      <c r="BL121" s="14" t="s">
        <v>121</v>
      </c>
      <c r="BM121" s="222" t="s">
        <v>122</v>
      </c>
    </row>
    <row r="122" s="2" customFormat="1">
      <c r="A122" s="35"/>
      <c r="B122" s="36"/>
      <c r="C122" s="37"/>
      <c r="D122" s="224" t="s">
        <v>123</v>
      </c>
      <c r="E122" s="37"/>
      <c r="F122" s="225" t="s">
        <v>124</v>
      </c>
      <c r="G122" s="37"/>
      <c r="H122" s="37"/>
      <c r="I122" s="226"/>
      <c r="J122" s="37"/>
      <c r="K122" s="37"/>
      <c r="L122" s="41"/>
      <c r="M122" s="227"/>
      <c r="N122" s="228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123</v>
      </c>
      <c r="AU122" s="14" t="s">
        <v>83</v>
      </c>
    </row>
    <row r="123" s="2" customFormat="1" ht="16.5" customHeight="1">
      <c r="A123" s="35"/>
      <c r="B123" s="36"/>
      <c r="C123" s="229" t="s">
        <v>83</v>
      </c>
      <c r="D123" s="229" t="s">
        <v>125</v>
      </c>
      <c r="E123" s="230" t="s">
        <v>126</v>
      </c>
      <c r="F123" s="231" t="s">
        <v>127</v>
      </c>
      <c r="G123" s="232" t="s">
        <v>128</v>
      </c>
      <c r="H123" s="233">
        <v>1</v>
      </c>
      <c r="I123" s="234"/>
      <c r="J123" s="235">
        <f>ROUND(I123*H123,2)</f>
        <v>0</v>
      </c>
      <c r="K123" s="231" t="s">
        <v>1</v>
      </c>
      <c r="L123" s="236"/>
      <c r="M123" s="237" t="s">
        <v>1</v>
      </c>
      <c r="N123" s="238" t="s">
        <v>38</v>
      </c>
      <c r="O123" s="88"/>
      <c r="P123" s="220">
        <f>O123*H123</f>
        <v>0</v>
      </c>
      <c r="Q123" s="220">
        <v>0.22900000000000001</v>
      </c>
      <c r="R123" s="220">
        <f>Q123*H123</f>
        <v>0.22900000000000001</v>
      </c>
      <c r="S123" s="220">
        <v>0</v>
      </c>
      <c r="T123" s="22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2" t="s">
        <v>129</v>
      </c>
      <c r="AT123" s="222" t="s">
        <v>125</v>
      </c>
      <c r="AU123" s="222" t="s">
        <v>83</v>
      </c>
      <c r="AY123" s="14" t="s">
        <v>113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4" t="s">
        <v>81</v>
      </c>
      <c r="BK123" s="223">
        <f>ROUND(I123*H123,2)</f>
        <v>0</v>
      </c>
      <c r="BL123" s="14" t="s">
        <v>121</v>
      </c>
      <c r="BM123" s="222" t="s">
        <v>130</v>
      </c>
    </row>
    <row r="124" s="2" customFormat="1">
      <c r="A124" s="35"/>
      <c r="B124" s="36"/>
      <c r="C124" s="37"/>
      <c r="D124" s="224" t="s">
        <v>123</v>
      </c>
      <c r="E124" s="37"/>
      <c r="F124" s="225" t="s">
        <v>127</v>
      </c>
      <c r="G124" s="37"/>
      <c r="H124" s="37"/>
      <c r="I124" s="226"/>
      <c r="J124" s="37"/>
      <c r="K124" s="37"/>
      <c r="L124" s="41"/>
      <c r="M124" s="227"/>
      <c r="N124" s="228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123</v>
      </c>
      <c r="AU124" s="14" t="s">
        <v>83</v>
      </c>
    </row>
    <row r="125" s="2" customFormat="1">
      <c r="A125" s="35"/>
      <c r="B125" s="36"/>
      <c r="C125" s="37"/>
      <c r="D125" s="224" t="s">
        <v>131</v>
      </c>
      <c r="E125" s="37"/>
      <c r="F125" s="239" t="s">
        <v>132</v>
      </c>
      <c r="G125" s="37"/>
      <c r="H125" s="37"/>
      <c r="I125" s="226"/>
      <c r="J125" s="37"/>
      <c r="K125" s="37"/>
      <c r="L125" s="41"/>
      <c r="M125" s="227"/>
      <c r="N125" s="228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131</v>
      </c>
      <c r="AU125" s="14" t="s">
        <v>83</v>
      </c>
    </row>
    <row r="126" s="2" customFormat="1" ht="16.5" customHeight="1">
      <c r="A126" s="35"/>
      <c r="B126" s="36"/>
      <c r="C126" s="229" t="s">
        <v>133</v>
      </c>
      <c r="D126" s="229" t="s">
        <v>125</v>
      </c>
      <c r="E126" s="230" t="s">
        <v>134</v>
      </c>
      <c r="F126" s="231" t="s">
        <v>135</v>
      </c>
      <c r="G126" s="232" t="s">
        <v>128</v>
      </c>
      <c r="H126" s="233">
        <v>2</v>
      </c>
      <c r="I126" s="234"/>
      <c r="J126" s="235">
        <f>ROUND(I126*H126,2)</f>
        <v>0</v>
      </c>
      <c r="K126" s="231" t="s">
        <v>1</v>
      </c>
      <c r="L126" s="236"/>
      <c r="M126" s="237" t="s">
        <v>1</v>
      </c>
      <c r="N126" s="238" t="s">
        <v>38</v>
      </c>
      <c r="O126" s="88"/>
      <c r="P126" s="220">
        <f>O126*H126</f>
        <v>0</v>
      </c>
      <c r="Q126" s="220">
        <v>0.14999999999999999</v>
      </c>
      <c r="R126" s="220">
        <f>Q126*H126</f>
        <v>0.29999999999999999</v>
      </c>
      <c r="S126" s="220">
        <v>0</v>
      </c>
      <c r="T126" s="22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2" t="s">
        <v>129</v>
      </c>
      <c r="AT126" s="222" t="s">
        <v>125</v>
      </c>
      <c r="AU126" s="222" t="s">
        <v>83</v>
      </c>
      <c r="AY126" s="14" t="s">
        <v>113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4" t="s">
        <v>81</v>
      </c>
      <c r="BK126" s="223">
        <f>ROUND(I126*H126,2)</f>
        <v>0</v>
      </c>
      <c r="BL126" s="14" t="s">
        <v>121</v>
      </c>
      <c r="BM126" s="222" t="s">
        <v>136</v>
      </c>
    </row>
    <row r="127" s="2" customFormat="1">
      <c r="A127" s="35"/>
      <c r="B127" s="36"/>
      <c r="C127" s="37"/>
      <c r="D127" s="224" t="s">
        <v>123</v>
      </c>
      <c r="E127" s="37"/>
      <c r="F127" s="225" t="s">
        <v>135</v>
      </c>
      <c r="G127" s="37"/>
      <c r="H127" s="37"/>
      <c r="I127" s="226"/>
      <c r="J127" s="37"/>
      <c r="K127" s="37"/>
      <c r="L127" s="41"/>
      <c r="M127" s="227"/>
      <c r="N127" s="228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123</v>
      </c>
      <c r="AU127" s="14" t="s">
        <v>83</v>
      </c>
    </row>
    <row r="128" s="2" customFormat="1">
      <c r="A128" s="35"/>
      <c r="B128" s="36"/>
      <c r="C128" s="37"/>
      <c r="D128" s="224" t="s">
        <v>131</v>
      </c>
      <c r="E128" s="37"/>
      <c r="F128" s="239" t="s">
        <v>137</v>
      </c>
      <c r="G128" s="37"/>
      <c r="H128" s="37"/>
      <c r="I128" s="226"/>
      <c r="J128" s="37"/>
      <c r="K128" s="37"/>
      <c r="L128" s="41"/>
      <c r="M128" s="227"/>
      <c r="N128" s="228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131</v>
      </c>
      <c r="AU128" s="14" t="s">
        <v>83</v>
      </c>
    </row>
    <row r="129" s="2" customFormat="1" ht="16.5" customHeight="1">
      <c r="A129" s="35"/>
      <c r="B129" s="36"/>
      <c r="C129" s="229" t="s">
        <v>138</v>
      </c>
      <c r="D129" s="229" t="s">
        <v>125</v>
      </c>
      <c r="E129" s="230" t="s">
        <v>139</v>
      </c>
      <c r="F129" s="231" t="s">
        <v>140</v>
      </c>
      <c r="G129" s="232" t="s">
        <v>128</v>
      </c>
      <c r="H129" s="233">
        <v>1</v>
      </c>
      <c r="I129" s="234"/>
      <c r="J129" s="235">
        <f>ROUND(I129*H129,2)</f>
        <v>0</v>
      </c>
      <c r="K129" s="231" t="s">
        <v>1</v>
      </c>
      <c r="L129" s="236"/>
      <c r="M129" s="237" t="s">
        <v>1</v>
      </c>
      <c r="N129" s="238" t="s">
        <v>38</v>
      </c>
      <c r="O129" s="88"/>
      <c r="P129" s="220">
        <f>O129*H129</f>
        <v>0</v>
      </c>
      <c r="Q129" s="220">
        <v>0.22900000000000001</v>
      </c>
      <c r="R129" s="220">
        <f>Q129*H129</f>
        <v>0.22900000000000001</v>
      </c>
      <c r="S129" s="220">
        <v>0</v>
      </c>
      <c r="T129" s="22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2" t="s">
        <v>129</v>
      </c>
      <c r="AT129" s="222" t="s">
        <v>125</v>
      </c>
      <c r="AU129" s="222" t="s">
        <v>83</v>
      </c>
      <c r="AY129" s="14" t="s">
        <v>113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4" t="s">
        <v>81</v>
      </c>
      <c r="BK129" s="223">
        <f>ROUND(I129*H129,2)</f>
        <v>0</v>
      </c>
      <c r="BL129" s="14" t="s">
        <v>121</v>
      </c>
      <c r="BM129" s="222" t="s">
        <v>141</v>
      </c>
    </row>
    <row r="130" s="2" customFormat="1">
      <c r="A130" s="35"/>
      <c r="B130" s="36"/>
      <c r="C130" s="37"/>
      <c r="D130" s="224" t="s">
        <v>123</v>
      </c>
      <c r="E130" s="37"/>
      <c r="F130" s="225" t="s">
        <v>140</v>
      </c>
      <c r="G130" s="37"/>
      <c r="H130" s="37"/>
      <c r="I130" s="226"/>
      <c r="J130" s="37"/>
      <c r="K130" s="37"/>
      <c r="L130" s="41"/>
      <c r="M130" s="227"/>
      <c r="N130" s="228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123</v>
      </c>
      <c r="AU130" s="14" t="s">
        <v>83</v>
      </c>
    </row>
    <row r="131" s="2" customFormat="1">
      <c r="A131" s="35"/>
      <c r="B131" s="36"/>
      <c r="C131" s="37"/>
      <c r="D131" s="224" t="s">
        <v>131</v>
      </c>
      <c r="E131" s="37"/>
      <c r="F131" s="239" t="s">
        <v>142</v>
      </c>
      <c r="G131" s="37"/>
      <c r="H131" s="37"/>
      <c r="I131" s="226"/>
      <c r="J131" s="37"/>
      <c r="K131" s="37"/>
      <c r="L131" s="41"/>
      <c r="M131" s="240"/>
      <c r="N131" s="241"/>
      <c r="O131" s="242"/>
      <c r="P131" s="242"/>
      <c r="Q131" s="242"/>
      <c r="R131" s="242"/>
      <c r="S131" s="242"/>
      <c r="T131" s="24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131</v>
      </c>
      <c r="AU131" s="14" t="s">
        <v>83</v>
      </c>
    </row>
    <row r="132" s="2" customFormat="1" ht="6.96" customHeight="1">
      <c r="A132" s="35"/>
      <c r="B132" s="63"/>
      <c r="C132" s="64"/>
      <c r="D132" s="64"/>
      <c r="E132" s="64"/>
      <c r="F132" s="64"/>
      <c r="G132" s="64"/>
      <c r="H132" s="64"/>
      <c r="I132" s="64"/>
      <c r="J132" s="64"/>
      <c r="K132" s="64"/>
      <c r="L132" s="41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sheet="1" autoFilter="0" formatColumns="0" formatRows="0" objects="1" scenarios="1" spinCount="100000" saltValue="z/rU5ucCW0KqjkElbDGzwLZ2HMjKwusqGW3aWDfP6wefFsQFe6cszZou5OaaTaJSe+D+vzxzQTPK1LfCKKWHTw==" hashValue="HAQsfooXUGKwwj2M8PQpDeLTaSBZnGqSofIbAItWZzAi66/gV/QLZY8gI6LrYSKx0xtTqGtx/gtP1H6nkYqeKg==" algorithmName="SHA-512" password="CC35"/>
  <autoFilter ref="C117:K13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2024-02-22T08:40:09Z</dcterms:created>
  <dcterms:modified xsi:type="dcterms:W3CDTF">2024-02-22T08:40:16Z</dcterms:modified>
</cp:coreProperties>
</file>